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ebastian\Dropbox\Mein PC (PC209830)\Desktop\"/>
    </mc:Choice>
  </mc:AlternateContent>
  <xr:revisionPtr revIDLastSave="0" documentId="13_ncr:1_{A053FDCF-6707-4CE5-B197-9833C22B8143}" xr6:coauthVersionLast="47" xr6:coauthVersionMax="47" xr10:uidLastSave="{00000000-0000-0000-0000-000000000000}"/>
  <bookViews>
    <workbookView xWindow="-120" yWindow="-120" windowWidth="38640" windowHeight="21240" tabRatio="925" activeTab="1" xr2:uid="{00000000-000D-0000-FFFF-FFFF00000000}"/>
  </bookViews>
  <sheets>
    <sheet name="Hinweise" sheetId="7" r:id="rId1"/>
    <sheet name="Abrechnung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8" l="1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P25" i="7"/>
  <c r="P26" i="7"/>
  <c r="P27" i="7"/>
  <c r="P28" i="7"/>
  <c r="P29" i="7"/>
  <c r="P30" i="7"/>
  <c r="P31" i="7"/>
  <c r="P32" i="7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4" i="8"/>
  <c r="R26" i="7"/>
  <c r="R27" i="7"/>
  <c r="R28" i="7"/>
  <c r="R29" i="7"/>
  <c r="R30" i="7"/>
  <c r="R31" i="7"/>
  <c r="R32" i="7"/>
  <c r="R25" i="7"/>
  <c r="L26" i="7" l="1"/>
  <c r="L27" i="7"/>
  <c r="L28" i="7"/>
  <c r="L29" i="7"/>
  <c r="L31" i="7"/>
  <c r="L32" i="7"/>
  <c r="H5" i="8"/>
  <c r="P5" i="8" s="1"/>
  <c r="H6" i="8"/>
  <c r="H7" i="8"/>
  <c r="P7" i="8" s="1"/>
  <c r="H8" i="8"/>
  <c r="P8" i="8" s="1"/>
  <c r="H9" i="8"/>
  <c r="P9" i="8" s="1"/>
  <c r="H10" i="8"/>
  <c r="P10" i="8" s="1"/>
  <c r="H11" i="8"/>
  <c r="P11" i="8" s="1"/>
  <c r="H12" i="8"/>
  <c r="P12" i="8" s="1"/>
  <c r="H13" i="8"/>
  <c r="P13" i="8" s="1"/>
  <c r="H14" i="8"/>
  <c r="P14" i="8" s="1"/>
  <c r="H15" i="8"/>
  <c r="P15" i="8" s="1"/>
  <c r="H16" i="8"/>
  <c r="P16" i="8" s="1"/>
  <c r="H17" i="8"/>
  <c r="P17" i="8" s="1"/>
  <c r="H18" i="8"/>
  <c r="P18" i="8" s="1"/>
  <c r="H19" i="8"/>
  <c r="P19" i="8" s="1"/>
  <c r="H20" i="8"/>
  <c r="P20" i="8" s="1"/>
  <c r="H21" i="8"/>
  <c r="P21" i="8" s="1"/>
  <c r="H22" i="8"/>
  <c r="P22" i="8" s="1"/>
  <c r="H23" i="8"/>
  <c r="P23" i="8" s="1"/>
  <c r="H24" i="8"/>
  <c r="P24" i="8" s="1"/>
  <c r="H25" i="8"/>
  <c r="P25" i="8" s="1"/>
  <c r="H26" i="8"/>
  <c r="P26" i="8" s="1"/>
  <c r="H27" i="8"/>
  <c r="H28" i="8"/>
  <c r="P28" i="8" s="1"/>
  <c r="H29" i="8"/>
  <c r="P29" i="8" s="1"/>
  <c r="H30" i="8"/>
  <c r="P30" i="8" s="1"/>
  <c r="H32" i="8"/>
  <c r="P32" i="8" s="1"/>
  <c r="H33" i="8"/>
  <c r="P33" i="8" s="1"/>
  <c r="E34" i="8"/>
  <c r="H34" i="8" s="1"/>
  <c r="P34" i="8" s="1"/>
  <c r="E33" i="8"/>
  <c r="E32" i="8"/>
  <c r="E31" i="8"/>
  <c r="H31" i="8" s="1"/>
  <c r="P31" i="8" s="1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H4" i="8" s="1"/>
  <c r="L4" i="8" l="1"/>
  <c r="P4" i="8" s="1"/>
  <c r="P6" i="8"/>
  <c r="P27" i="8"/>
  <c r="P35" i="8" l="1"/>
  <c r="T32" i="7"/>
  <c r="I32" i="7"/>
  <c r="T31" i="7"/>
  <c r="I31" i="7"/>
  <c r="I30" i="7"/>
  <c r="T29" i="7"/>
  <c r="I29" i="7"/>
  <c r="T28" i="7"/>
  <c r="I28" i="7"/>
  <c r="T27" i="7"/>
  <c r="I27" i="7"/>
  <c r="T26" i="7"/>
  <c r="I26" i="7"/>
  <c r="I25" i="7"/>
  <c r="L25" i="7" l="1"/>
  <c r="T25" i="7" s="1"/>
  <c r="L30" i="7"/>
  <c r="T30" i="7" s="1"/>
  <c r="T33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 Reingruber</author>
    <author>Sebastian Reingruber</author>
  </authors>
  <commentList>
    <comment ref="F23" authorId="0" shapeId="0" xr:uid="{197D8AAB-D802-4B33-8DDD-AC48A0D1B915}">
      <text>
        <r>
          <rPr>
            <sz val="9"/>
            <color indexed="81"/>
            <rFont val="Tahoma"/>
            <family val="2"/>
          </rPr>
          <t xml:space="preserve">Bitte eintragen:
E für eintägige Reise 
A für Anreisetag    
M für mehrtägige Reise 
R für Rückreisetag 
</t>
        </r>
      </text>
    </comment>
    <comment ref="G23" authorId="0" shapeId="0" xr:uid="{D009463B-432A-426E-9E4D-21CE176A3BCC}">
      <text>
        <r>
          <rPr>
            <sz val="9"/>
            <color indexed="81"/>
            <rFont val="Tahoma"/>
            <family val="2"/>
          </rPr>
          <t>Uhrzeit bitte mit Doppelpunkt eintragen – also z. B. 8:00 Uhr.
- Bei eintägiger Reise ist die Uhrzeit zwingend einzutragen, da die Pauschale nur ausgezahlt wird, wenn Sie mehr als 8 Stunden tätig waren.
- Bei mehrtägiger Reise dient sie nur der Information.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P23" authorId="1" shapeId="0" xr:uid="{1ECF99A1-1361-4971-82F2-08118074FEB8}">
      <text>
        <r>
          <rPr>
            <sz val="9"/>
            <color indexed="81"/>
            <rFont val="Segoe UI"/>
            <family val="2"/>
          </rPr>
          <t>Die Verpflegungspauschale wird für jede Mahlzeit, die Sie bezahlt bekommen, um jeweils (ausgehend von der großen Pauschale)
- 20 % für das Frühstück
- 40 % für Mittag- und Abendessen
gekürzt.</t>
        </r>
      </text>
    </comment>
    <comment ref="Q23" authorId="1" shapeId="0" xr:uid="{E1515BAB-D618-4865-99E6-49E495E9F57D}">
      <text>
        <r>
          <rPr>
            <sz val="9"/>
            <color indexed="81"/>
            <rFont val="Segoe UI"/>
            <family val="2"/>
          </rPr>
          <t>Wenn Sie Ihre Übernachtung selbst bezahlen, haben Sie Anspruch auf eine Pauschale in Höhe von 20 €.
In der Regel wird die Übernachtung aber vom Arbeitgeber übernommen.</t>
        </r>
      </text>
    </comment>
    <comment ref="R23" authorId="1" shapeId="0" xr:uid="{0111A7F3-D162-48A1-8DFB-216E70229CD4}">
      <text>
        <r>
          <rPr>
            <sz val="9"/>
            <color indexed="81"/>
            <rFont val="Segoe UI"/>
            <family val="2"/>
          </rPr>
          <t xml:space="preserve">Die Pauschale errechnet sich anhand der gefahrenen Kilometer:
X km x 0,30 €
</t>
        </r>
      </text>
    </comment>
    <comment ref="S23" authorId="1" shapeId="0" xr:uid="{25518785-52D3-4CF1-83DD-6F9AE736C2F5}">
      <text>
        <r>
          <rPr>
            <sz val="9"/>
            <color indexed="81"/>
            <rFont val="Segoe UI"/>
            <family val="2"/>
          </rPr>
          <t xml:space="preserve">In dieser Spalte sind alle auf der Reise weiter angefallenen, steuerlich relevanten Ausgaben wie z. B. für Flug- und Bahntickets, Taxifahrten, Gepäckbeförderung, Mautgebühren, Parkgebühren einzutragen.
Es ist ratsam, eventuell Rücksprache mit Ihrem Arbeitgeber zu halten, bevor Sie hier Kosten geltend machen.
</t>
        </r>
        <r>
          <rPr>
            <b/>
            <sz val="9"/>
            <color indexed="81"/>
            <rFont val="Segoe UI"/>
            <family val="2"/>
          </rPr>
          <t xml:space="preserve">
Bitte beachten Sie: Sämtliche Aufwendungen müssen anhand von ordnungsgemäßen Belegen/Rechnungen nachgewiesen werden!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 Reingruber</author>
  </authors>
  <commentList>
    <comment ref="B2" authorId="0" shapeId="0" xr:uid="{94562E74-1955-455B-BDD5-38B12C3C94A9}">
      <text>
        <r>
          <rPr>
            <b/>
            <sz val="9"/>
            <color indexed="81"/>
            <rFont val="Tahoma"/>
            <family val="2"/>
          </rPr>
          <t>Bitte eintragen:
e für eintägige Reise
a für Anreisetag
m für mehrtägige Reise
r für Rückreisetag</t>
        </r>
      </text>
    </comment>
    <comment ref="C2" authorId="0" shapeId="0" xr:uid="{FD4AF2AC-C99D-41A3-B20B-781EFD55FB95}">
      <text>
        <r>
          <rPr>
            <b/>
            <sz val="9"/>
            <color indexed="81"/>
            <rFont val="Tahoma"/>
            <family val="2"/>
          </rPr>
          <t xml:space="preserve">Uhrzeit bitte mit Doppelpunkt eintragen - also z. B. 8:00 Uhr.
Bei eintägiger Reise ist die Uhrzeit zwingend einzutragen.
</t>
        </r>
      </text>
    </comment>
  </commentList>
</comments>
</file>

<file path=xl/sharedStrings.xml><?xml version="1.0" encoding="utf-8"?>
<sst xmlns="http://schemas.openxmlformats.org/spreadsheetml/2006/main" count="98" uniqueCount="48">
  <si>
    <t>Uhrzeit</t>
  </si>
  <si>
    <t>Ende</t>
  </si>
  <si>
    <t>Name:</t>
  </si>
  <si>
    <t>Anzahl Std.</t>
  </si>
  <si>
    <t>Sonstiges</t>
  </si>
  <si>
    <t>€</t>
  </si>
  <si>
    <t>Stunden</t>
  </si>
  <si>
    <t>Datum:</t>
  </si>
  <si>
    <t>Unterschrift:</t>
  </si>
  <si>
    <t>Euro</t>
  </si>
  <si>
    <t>Kilometer</t>
  </si>
  <si>
    <t>................................................................................</t>
  </si>
  <si>
    <t>1 Tag Reise</t>
  </si>
  <si>
    <t>Mehrtag Reise</t>
  </si>
  <si>
    <t>M</t>
  </si>
  <si>
    <t>A</t>
  </si>
  <si>
    <t>R</t>
  </si>
  <si>
    <t>Hilfsspalte Verpflegungspauschale</t>
  </si>
  <si>
    <t xml:space="preserve">Frühstück </t>
  </si>
  <si>
    <t>Pers.-Nr.</t>
  </si>
  <si>
    <t>Start</t>
  </si>
  <si>
    <t>Mittagessen</t>
  </si>
  <si>
    <t>Abendessen</t>
  </si>
  <si>
    <t>Dauer</t>
  </si>
  <si>
    <t>E</t>
  </si>
  <si>
    <t>Wurde Ihnen eine Mahlzeit vom Arbeitgeber, Kunden oder Dritten zur Verfügung gestellt? Bitte mit "X" kennzeichnen</t>
  </si>
  <si>
    <t>Verpflegungs-pauschale Inland</t>
  </si>
  <si>
    <t>Kilometergeld</t>
  </si>
  <si>
    <t>Tagespauschale</t>
  </si>
  <si>
    <t>Wurde die Übernachtung selbst bezahlt?
Bitte mit X kennzeichnen</t>
  </si>
  <si>
    <t>Manfred testman</t>
  </si>
  <si>
    <t>Kundenservice, Bielefeld</t>
  </si>
  <si>
    <t>Kundenservice, Minden</t>
  </si>
  <si>
    <t>x</t>
  </si>
  <si>
    <t>Messebesuch, München</t>
  </si>
  <si>
    <t>Kundenservice, Kassel</t>
  </si>
  <si>
    <t>Grund der Reise, Ort</t>
  </si>
  <si>
    <t>Pers.-Nr.:</t>
  </si>
  <si>
    <t>Kilomterpauschle</t>
  </si>
  <si>
    <t>Übernachtungspauschale bei selbtstzahlung</t>
  </si>
  <si>
    <t>Übernachtung</t>
  </si>
  <si>
    <t>Datum</t>
  </si>
  <si>
    <t>Km Pauschale</t>
  </si>
  <si>
    <t>Kilometerpauschale</t>
  </si>
  <si>
    <t>Übernachtungspauschale bei Selbtstzahlung</t>
  </si>
  <si>
    <t>eintägige Reise</t>
  </si>
  <si>
    <t>mehrtägige Reise</t>
  </si>
  <si>
    <t>Reisekostenabrechnung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</si>
</sst>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7" formatCode="#,##0.00\ &quot;€&quot;;\-#,##0.00\ &quot;€&quot;"/>
    <numFmt numFmtId="164" formatCode="#,##0.00\ &quot;€&quot;"/>
    <numFmt numFmtId="165" formatCode="h:mm;@"/>
    <numFmt numFmtId="166" formatCode="#,##0_ ;\-#,##0\ "/>
    <numFmt numFmtId="167" formatCode="#,##0\ &quot;€&quot;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name val="Arial"/>
      <family val="2"/>
    </font>
    <font>
      <sz val="8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8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42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0" fillId="0" borderId="0" xfId="0" applyAlignment="1">
      <alignment horizontal="center"/>
    </xf>
    <xf numFmtId="165" fontId="1" fillId="0" borderId="0" xfId="0" applyNumberFormat="1" applyFont="1" applyAlignment="1">
      <alignment horizontal="center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165" fontId="1" fillId="0" borderId="1" xfId="0" applyNumberFormat="1" applyFont="1" applyBorder="1" applyAlignment="1" applyProtection="1">
      <alignment horizontal="center" vertical="center"/>
      <protection locked="0"/>
    </xf>
    <xf numFmtId="3" fontId="1" fillId="0" borderId="1" xfId="0" applyNumberFormat="1" applyFont="1" applyBorder="1" applyAlignment="1" applyProtection="1">
      <alignment vertical="center"/>
      <protection locked="0"/>
    </xf>
    <xf numFmtId="7" fontId="1" fillId="0" borderId="0" xfId="0" applyNumberFormat="1" applyFont="1"/>
    <xf numFmtId="7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7" fontId="0" fillId="0" borderId="0" xfId="0" applyNumberFormat="1"/>
    <xf numFmtId="7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1" fillId="0" borderId="1" xfId="0" applyFont="1" applyBorder="1" applyAlignment="1" applyProtection="1">
      <alignment vertical="center" wrapText="1"/>
      <protection locked="0"/>
    </xf>
    <xf numFmtId="14" fontId="0" fillId="0" borderId="0" xfId="0" applyNumberFormat="1"/>
    <xf numFmtId="14" fontId="1" fillId="0" borderId="0" xfId="0" applyNumberFormat="1" applyFont="1"/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6" fontId="1" fillId="0" borderId="2" xfId="0" applyNumberFormat="1" applyFont="1" applyBorder="1" applyAlignment="1" applyProtection="1">
      <alignment horizontal="center" vertical="center"/>
      <protection locked="0"/>
    </xf>
    <xf numFmtId="164" fontId="1" fillId="0" borderId="3" xfId="0" applyNumberFormat="1" applyFont="1" applyBorder="1" applyAlignment="1" applyProtection="1">
      <alignment vertical="center"/>
      <protection locked="0"/>
    </xf>
    <xf numFmtId="14" fontId="1" fillId="0" borderId="19" xfId="0" applyNumberFormat="1" applyFont="1" applyBorder="1" applyAlignment="1" applyProtection="1">
      <alignment vertical="center"/>
      <protection locked="0"/>
    </xf>
    <xf numFmtId="14" fontId="1" fillId="0" borderId="7" xfId="0" applyNumberFormat="1" applyFont="1" applyBorder="1" applyAlignment="1" applyProtection="1">
      <alignment horizontal="center" vertical="center"/>
      <protection locked="0"/>
    </xf>
    <xf numFmtId="165" fontId="1" fillId="0" borderId="7" xfId="0" applyNumberFormat="1" applyFont="1" applyBorder="1" applyAlignment="1" applyProtection="1">
      <alignment horizontal="center" vertical="center"/>
      <protection locked="0"/>
    </xf>
    <xf numFmtId="3" fontId="1" fillId="0" borderId="7" xfId="0" applyNumberFormat="1" applyFont="1" applyBorder="1" applyAlignment="1" applyProtection="1">
      <alignment vertical="center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164" fontId="1" fillId="0" borderId="4" xfId="0" applyNumberFormat="1" applyFont="1" applyBorder="1" applyAlignment="1" applyProtection="1">
      <alignment vertical="center"/>
      <protection locked="0"/>
    </xf>
    <xf numFmtId="165" fontId="1" fillId="2" borderId="15" xfId="0" applyNumberFormat="1" applyFont="1" applyFill="1" applyBorder="1" applyAlignment="1">
      <alignment horizontal="center" vertical="center"/>
    </xf>
    <xf numFmtId="7" fontId="1" fillId="2" borderId="14" xfId="0" applyNumberFormat="1" applyFont="1" applyFill="1" applyBorder="1" applyAlignment="1">
      <alignment horizontal="center" vertical="center" wrapText="1"/>
    </xf>
    <xf numFmtId="7" fontId="1" fillId="2" borderId="15" xfId="0" applyNumberFormat="1" applyFont="1" applyFill="1" applyBorder="1" applyAlignment="1">
      <alignment horizontal="center" vertical="center" wrapText="1"/>
    </xf>
    <xf numFmtId="7" fontId="1" fillId="2" borderId="16" xfId="0" applyNumberFormat="1" applyFont="1" applyFill="1" applyBorder="1" applyAlignment="1">
      <alignment horizontal="center" vertical="center" wrapText="1"/>
    </xf>
    <xf numFmtId="2" fontId="1" fillId="3" borderId="7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164" fontId="1" fillId="3" borderId="5" xfId="0" applyNumberFormat="1" applyFont="1" applyFill="1" applyBorder="1" applyAlignment="1">
      <alignment vertical="center"/>
    </xf>
    <xf numFmtId="7" fontId="1" fillId="3" borderId="38" xfId="0" applyNumberFormat="1" applyFont="1" applyFill="1" applyBorder="1" applyAlignment="1">
      <alignment vertical="center"/>
    </xf>
    <xf numFmtId="164" fontId="1" fillId="3" borderId="17" xfId="0" applyNumberFormat="1" applyFont="1" applyFill="1" applyBorder="1" applyAlignment="1">
      <alignment vertical="center"/>
    </xf>
    <xf numFmtId="164" fontId="1" fillId="3" borderId="37" xfId="0" applyNumberFormat="1" applyFont="1" applyFill="1" applyBorder="1" applyAlignment="1">
      <alignment vertical="center"/>
    </xf>
    <xf numFmtId="0" fontId="1" fillId="3" borderId="40" xfId="0" applyFont="1" applyFill="1" applyBorder="1" applyAlignment="1">
      <alignment vertical="center"/>
    </xf>
    <xf numFmtId="0" fontId="1" fillId="3" borderId="41" xfId="0" applyFont="1" applyFill="1" applyBorder="1" applyAlignment="1">
      <alignment vertical="center"/>
    </xf>
    <xf numFmtId="164" fontId="2" fillId="4" borderId="42" xfId="0" applyNumberFormat="1" applyFont="1" applyFill="1" applyBorder="1" applyAlignment="1">
      <alignment vertical="center"/>
    </xf>
    <xf numFmtId="0" fontId="3" fillId="2" borderId="29" xfId="0" applyFont="1" applyFill="1" applyBorder="1" applyAlignment="1" applyProtection="1">
      <alignment horizontal="center" vertical="center"/>
      <protection locked="0"/>
    </xf>
    <xf numFmtId="7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vertical="center"/>
      <protection locked="0"/>
    </xf>
    <xf numFmtId="0" fontId="3" fillId="0" borderId="31" xfId="0" applyFont="1" applyBorder="1" applyAlignment="1" applyProtection="1">
      <alignment vertical="center"/>
      <protection locked="0"/>
    </xf>
    <xf numFmtId="0" fontId="1" fillId="3" borderId="5" xfId="0" applyFont="1" applyFill="1" applyBorder="1" applyAlignment="1">
      <alignment horizontal="center" vertical="center" wrapText="1"/>
    </xf>
    <xf numFmtId="164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/>
    <xf numFmtId="0" fontId="0" fillId="3" borderId="0" xfId="0" applyFill="1" applyAlignment="1">
      <alignment horizontal="center"/>
    </xf>
    <xf numFmtId="0" fontId="10" fillId="0" borderId="29" xfId="0" applyFont="1" applyBorder="1" applyAlignment="1" applyProtection="1">
      <alignment horizontal="center" vertical="center"/>
      <protection locked="0"/>
    </xf>
    <xf numFmtId="7" fontId="10" fillId="0" borderId="29" xfId="0" applyNumberFormat="1" applyFont="1" applyBorder="1" applyAlignment="1" applyProtection="1">
      <alignment horizontal="center" vertical="center"/>
      <protection locked="0"/>
    </xf>
    <xf numFmtId="164" fontId="10" fillId="0" borderId="24" xfId="0" applyNumberFormat="1" applyFont="1" applyBorder="1" applyAlignment="1" applyProtection="1">
      <alignment horizontal="center" vertical="center"/>
      <protection locked="0"/>
    </xf>
    <xf numFmtId="14" fontId="10" fillId="0" borderId="19" xfId="0" applyNumberFormat="1" applyFont="1" applyBorder="1" applyAlignment="1" applyProtection="1">
      <alignment vertical="center"/>
      <protection locked="0"/>
    </xf>
    <xf numFmtId="14" fontId="10" fillId="0" borderId="7" xfId="0" applyNumberFormat="1" applyFont="1" applyBorder="1" applyAlignment="1" applyProtection="1">
      <alignment horizontal="center" vertical="center"/>
      <protection locked="0"/>
    </xf>
    <xf numFmtId="165" fontId="10" fillId="0" borderId="7" xfId="0" applyNumberFormat="1" applyFont="1" applyBorder="1" applyAlignment="1" applyProtection="1">
      <alignment horizontal="center" vertical="center"/>
      <protection locked="0"/>
    </xf>
    <xf numFmtId="2" fontId="10" fillId="3" borderId="7" xfId="0" applyNumberFormat="1" applyFont="1" applyFill="1" applyBorder="1" applyAlignment="1">
      <alignment horizontal="center" vertical="center"/>
    </xf>
    <xf numFmtId="3" fontId="10" fillId="0" borderId="7" xfId="0" applyNumberFormat="1" applyFont="1" applyBorder="1" applyAlignment="1" applyProtection="1">
      <alignment vertical="center"/>
      <protection locked="0"/>
    </xf>
    <xf numFmtId="0" fontId="10" fillId="0" borderId="7" xfId="0" applyFont="1" applyBorder="1" applyAlignment="1" applyProtection="1">
      <alignment vertical="center" wrapText="1"/>
      <protection locked="0"/>
    </xf>
    <xf numFmtId="164" fontId="10" fillId="3" borderId="5" xfId="0" applyNumberFormat="1" applyFont="1" applyFill="1" applyBorder="1" applyAlignment="1">
      <alignment vertical="center"/>
    </xf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37" xfId="0" applyFont="1" applyBorder="1" applyAlignment="1" applyProtection="1">
      <alignment horizontal="center" vertical="center"/>
      <protection locked="0"/>
    </xf>
    <xf numFmtId="7" fontId="10" fillId="3" borderId="38" xfId="0" applyNumberFormat="1" applyFont="1" applyFill="1" applyBorder="1" applyAlignment="1">
      <alignment vertical="center"/>
    </xf>
    <xf numFmtId="0" fontId="10" fillId="0" borderId="6" xfId="0" applyFont="1" applyBorder="1" applyAlignment="1" applyProtection="1">
      <alignment horizontal="center" vertical="center"/>
      <protection locked="0"/>
    </xf>
    <xf numFmtId="164" fontId="10" fillId="3" borderId="17" xfId="0" applyNumberFormat="1" applyFont="1" applyFill="1" applyBorder="1" applyAlignment="1">
      <alignment vertical="center"/>
    </xf>
    <xf numFmtId="164" fontId="10" fillId="0" borderId="4" xfId="0" applyNumberFormat="1" applyFont="1" applyBorder="1" applyAlignment="1" applyProtection="1">
      <alignment vertical="center"/>
      <protection locked="0"/>
    </xf>
    <xf numFmtId="164" fontId="10" fillId="3" borderId="37" xfId="0" applyNumberFormat="1" applyFont="1" applyFill="1" applyBorder="1" applyAlignment="1">
      <alignment vertical="center"/>
    </xf>
    <xf numFmtId="14" fontId="10" fillId="0" borderId="12" xfId="0" applyNumberFormat="1" applyFont="1" applyBorder="1" applyAlignment="1" applyProtection="1">
      <alignment vertical="center"/>
      <protection locked="0"/>
    </xf>
    <xf numFmtId="14" fontId="10" fillId="0" borderId="1" xfId="0" applyNumberFormat="1" applyFont="1" applyBorder="1" applyAlignment="1" applyProtection="1">
      <alignment horizontal="center" vertical="center"/>
      <protection locked="0"/>
    </xf>
    <xf numFmtId="165" fontId="10" fillId="0" borderId="1" xfId="0" applyNumberFormat="1" applyFont="1" applyBorder="1" applyAlignment="1" applyProtection="1">
      <alignment horizontal="center" vertical="center"/>
      <protection locked="0"/>
    </xf>
    <xf numFmtId="2" fontId="10" fillId="3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6" fontId="10" fillId="0" borderId="2" xfId="0" applyNumberFormat="1" applyFont="1" applyBorder="1" applyAlignment="1" applyProtection="1">
      <alignment horizontal="center" vertical="center"/>
      <protection locked="0"/>
    </xf>
    <xf numFmtId="164" fontId="10" fillId="0" borderId="3" xfId="0" applyNumberFormat="1" applyFont="1" applyBorder="1" applyAlignment="1" applyProtection="1">
      <alignment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14" fontId="10" fillId="0" borderId="45" xfId="0" applyNumberFormat="1" applyFont="1" applyBorder="1" applyAlignment="1" applyProtection="1">
      <alignment vertical="center"/>
      <protection locked="0"/>
    </xf>
    <xf numFmtId="14" fontId="10" fillId="0" borderId="46" xfId="0" applyNumberFormat="1" applyFont="1" applyBorder="1" applyAlignment="1" applyProtection="1">
      <alignment horizontal="center" vertical="center"/>
      <protection locked="0"/>
    </xf>
    <xf numFmtId="165" fontId="10" fillId="0" borderId="46" xfId="0" applyNumberFormat="1" applyFont="1" applyBorder="1" applyAlignment="1" applyProtection="1">
      <alignment horizontal="center" vertical="center"/>
      <protection locked="0"/>
    </xf>
    <xf numFmtId="3" fontId="10" fillId="0" borderId="46" xfId="0" applyNumberFormat="1" applyFont="1" applyBorder="1" applyAlignment="1" applyProtection="1">
      <alignment vertical="center"/>
      <protection locked="0"/>
    </xf>
    <xf numFmtId="0" fontId="10" fillId="0" borderId="46" xfId="0" applyFont="1" applyBorder="1" applyAlignment="1" applyProtection="1">
      <alignment vertical="center" wrapText="1"/>
      <protection locked="0"/>
    </xf>
    <xf numFmtId="0" fontId="10" fillId="0" borderId="45" xfId="0" applyFont="1" applyBorder="1" applyAlignment="1" applyProtection="1">
      <alignment horizontal="center" vertical="center"/>
      <protection locked="0"/>
    </xf>
    <xf numFmtId="0" fontId="10" fillId="0" borderId="46" xfId="0" applyFont="1" applyBorder="1" applyAlignment="1" applyProtection="1">
      <alignment horizontal="center" vertical="center"/>
      <protection locked="0"/>
    </xf>
    <xf numFmtId="0" fontId="10" fillId="0" borderId="47" xfId="0" applyFont="1" applyBorder="1" applyAlignment="1" applyProtection="1">
      <alignment horizontal="center" vertical="center"/>
      <protection locked="0"/>
    </xf>
    <xf numFmtId="0" fontId="10" fillId="0" borderId="48" xfId="0" applyFont="1" applyBorder="1" applyAlignment="1" applyProtection="1">
      <alignment horizontal="center" vertical="center"/>
      <protection locked="0"/>
    </xf>
    <xf numFmtId="164" fontId="10" fillId="0" borderId="49" xfId="0" applyNumberFormat="1" applyFont="1" applyBorder="1" applyAlignment="1" applyProtection="1">
      <alignment vertical="center"/>
      <protection locked="0"/>
    </xf>
    <xf numFmtId="14" fontId="10" fillId="0" borderId="14" xfId="0" applyNumberFormat="1" applyFont="1" applyBorder="1" applyAlignment="1" applyProtection="1">
      <alignment vertical="center"/>
      <protection locked="0"/>
    </xf>
    <xf numFmtId="165" fontId="10" fillId="0" borderId="15" xfId="0" applyNumberFormat="1" applyFont="1" applyBorder="1" applyAlignment="1" applyProtection="1">
      <alignment horizontal="center" vertical="center"/>
      <protection locked="0"/>
    </xf>
    <xf numFmtId="3" fontId="10" fillId="0" borderId="15" xfId="0" applyNumberFormat="1" applyFont="1" applyBorder="1" applyAlignment="1" applyProtection="1">
      <alignment vertical="center"/>
      <protection locked="0"/>
    </xf>
    <xf numFmtId="0" fontId="10" fillId="0" borderId="15" xfId="0" applyFont="1" applyBorder="1" applyAlignment="1" applyProtection="1">
      <alignment vertical="center" wrapText="1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34" xfId="0" applyFont="1" applyBorder="1" applyAlignment="1" applyProtection="1">
      <alignment horizontal="center" vertical="center"/>
      <protection locked="0"/>
    </xf>
    <xf numFmtId="164" fontId="10" fillId="0" borderId="27" xfId="0" applyNumberFormat="1" applyFont="1" applyBorder="1" applyAlignment="1" applyProtection="1">
      <alignment vertical="center"/>
      <protection locked="0"/>
    </xf>
    <xf numFmtId="0" fontId="10" fillId="3" borderId="40" xfId="0" applyFont="1" applyFill="1" applyBorder="1" applyAlignment="1">
      <alignment vertical="center"/>
    </xf>
    <xf numFmtId="0" fontId="10" fillId="3" borderId="41" xfId="0" applyFont="1" applyFill="1" applyBorder="1" applyAlignment="1">
      <alignment vertical="center"/>
    </xf>
    <xf numFmtId="164" fontId="11" fillId="4" borderId="42" xfId="0" applyNumberFormat="1" applyFont="1" applyFill="1" applyBorder="1" applyAlignment="1">
      <alignment vertical="center"/>
    </xf>
    <xf numFmtId="14" fontId="10" fillId="0" borderId="0" xfId="0" applyNumberFormat="1" applyFont="1"/>
    <xf numFmtId="0" fontId="10" fillId="0" borderId="0" xfId="0" applyFont="1"/>
    <xf numFmtId="165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3" fontId="10" fillId="0" borderId="0" xfId="0" applyNumberFormat="1" applyFont="1"/>
    <xf numFmtId="7" fontId="10" fillId="0" borderId="0" xfId="0" applyNumberFormat="1" applyFont="1"/>
    <xf numFmtId="7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right" vertical="center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/>
    <xf numFmtId="0" fontId="6" fillId="3" borderId="23" xfId="0" applyFont="1" applyFill="1" applyBorder="1" applyAlignment="1">
      <alignment horizontal="center" vertical="center" wrapText="1"/>
    </xf>
    <xf numFmtId="165" fontId="6" fillId="2" borderId="15" xfId="0" applyNumberFormat="1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14" fontId="0" fillId="3" borderId="0" xfId="0" applyNumberFormat="1" applyFill="1"/>
    <xf numFmtId="165" fontId="0" fillId="3" borderId="0" xfId="0" applyNumberFormat="1" applyFill="1" applyAlignment="1">
      <alignment horizontal="center"/>
    </xf>
    <xf numFmtId="14" fontId="1" fillId="3" borderId="0" xfId="0" applyNumberFormat="1" applyFont="1" applyFill="1"/>
    <xf numFmtId="164" fontId="0" fillId="3" borderId="0" xfId="0" applyNumberFormat="1" applyFill="1" applyAlignment="1">
      <alignment horizontal="center"/>
    </xf>
    <xf numFmtId="167" fontId="0" fillId="3" borderId="0" xfId="0" applyNumberFormat="1" applyFill="1" applyAlignment="1">
      <alignment horizontal="center"/>
    </xf>
    <xf numFmtId="20" fontId="10" fillId="0" borderId="15" xfId="0" applyNumberFormat="1" applyFont="1" applyBorder="1" applyAlignment="1" applyProtection="1">
      <alignment horizontal="center" vertical="center"/>
      <protection locked="0"/>
    </xf>
    <xf numFmtId="7" fontId="6" fillId="2" borderId="14" xfId="0" applyNumberFormat="1" applyFont="1" applyFill="1" applyBorder="1" applyAlignment="1">
      <alignment horizontal="center" vertical="center" wrapText="1"/>
    </xf>
    <xf numFmtId="7" fontId="6" fillId="2" borderId="15" xfId="0" applyNumberFormat="1" applyFont="1" applyFill="1" applyBorder="1" applyAlignment="1">
      <alignment horizontal="center" vertical="center" wrapText="1"/>
    </xf>
    <xf numFmtId="7" fontId="6" fillId="2" borderId="16" xfId="0" applyNumberFormat="1" applyFont="1" applyFill="1" applyBorder="1" applyAlignment="1">
      <alignment horizontal="center" vertical="center" wrapText="1"/>
    </xf>
    <xf numFmtId="14" fontId="3" fillId="0" borderId="30" xfId="0" applyNumberFormat="1" applyFont="1" applyBorder="1" applyAlignment="1" applyProtection="1">
      <alignment horizontal="center" vertical="center"/>
      <protection locked="0"/>
    </xf>
    <xf numFmtId="14" fontId="3" fillId="0" borderId="33" xfId="0" applyNumberFormat="1" applyFont="1" applyBorder="1" applyAlignment="1" applyProtection="1">
      <alignment horizontal="center" vertical="center"/>
      <protection locked="0"/>
    </xf>
    <xf numFmtId="14" fontId="1" fillId="2" borderId="19" xfId="0" applyNumberFormat="1" applyFont="1" applyFill="1" applyBorder="1" applyAlignment="1">
      <alignment horizontal="center" vertical="center"/>
    </xf>
    <xf numFmtId="14" fontId="1" fillId="2" borderId="14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165" fontId="1" fillId="2" borderId="7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3" fontId="1" fillId="2" borderId="15" xfId="0" applyNumberFormat="1" applyFont="1" applyFill="1" applyBorder="1" applyAlignment="1">
      <alignment horizontal="center" vertical="center"/>
    </xf>
    <xf numFmtId="7" fontId="7" fillId="2" borderId="43" xfId="0" applyNumberFormat="1" applyFont="1" applyFill="1" applyBorder="1" applyAlignment="1">
      <alignment horizontal="center" vertical="center" wrapText="1"/>
    </xf>
    <xf numFmtId="7" fontId="7" fillId="2" borderId="6" xfId="0" applyNumberFormat="1" applyFont="1" applyFill="1" applyBorder="1" applyAlignment="1">
      <alignment horizontal="center" vertical="center" wrapText="1"/>
    </xf>
    <xf numFmtId="7" fontId="7" fillId="2" borderId="38" xfId="0" applyNumberFormat="1" applyFont="1" applyFill="1" applyBorder="1" applyAlignment="1">
      <alignment horizontal="center" vertical="center" wrapText="1"/>
    </xf>
    <xf numFmtId="7" fontId="1" fillId="3" borderId="38" xfId="0" applyNumberFormat="1" applyFont="1" applyFill="1" applyBorder="1" applyAlignment="1">
      <alignment horizontal="center" vertical="center" wrapText="1"/>
    </xf>
    <xf numFmtId="7" fontId="1" fillId="3" borderId="26" xfId="0" applyNumberFormat="1" applyFont="1" applyFill="1" applyBorder="1" applyAlignment="1">
      <alignment horizontal="center" vertical="center" wrapText="1"/>
    </xf>
    <xf numFmtId="7" fontId="1" fillId="2" borderId="44" xfId="0" applyNumberFormat="1" applyFont="1" applyFill="1" applyBorder="1" applyAlignment="1">
      <alignment horizontal="center" vertical="center" wrapText="1"/>
    </xf>
    <xf numFmtId="7" fontId="1" fillId="2" borderId="39" xfId="0" applyNumberFormat="1" applyFont="1" applyFill="1" applyBorder="1" applyAlignment="1">
      <alignment horizontal="center" vertical="center" wrapText="1"/>
    </xf>
    <xf numFmtId="164" fontId="1" fillId="3" borderId="17" xfId="0" applyNumberFormat="1" applyFont="1" applyFill="1" applyBorder="1" applyAlignment="1">
      <alignment horizontal="center" vertical="center" wrapText="1"/>
    </xf>
    <xf numFmtId="164" fontId="1" fillId="3" borderId="18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27" xfId="0" applyNumberFormat="1" applyFont="1" applyFill="1" applyBorder="1" applyAlignment="1">
      <alignment horizontal="center" vertical="center"/>
    </xf>
    <xf numFmtId="164" fontId="1" fillId="3" borderId="37" xfId="0" applyNumberFormat="1" applyFont="1" applyFill="1" applyBorder="1" applyAlignment="1">
      <alignment horizontal="center" vertical="center"/>
    </xf>
    <xf numFmtId="164" fontId="1" fillId="3" borderId="16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14" fontId="2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7" fontId="6" fillId="2" borderId="36" xfId="0" applyNumberFormat="1" applyFont="1" applyFill="1" applyBorder="1" applyAlignment="1">
      <alignment horizontal="center" vertical="center" wrapText="1"/>
    </xf>
    <xf numFmtId="7" fontId="6" fillId="2" borderId="39" xfId="0" applyNumberFormat="1" applyFont="1" applyFill="1" applyBorder="1" applyAlignment="1">
      <alignment horizontal="center" vertical="center" wrapText="1"/>
    </xf>
    <xf numFmtId="164" fontId="6" fillId="3" borderId="35" xfId="0" applyNumberFormat="1" applyFont="1" applyFill="1" applyBorder="1" applyAlignment="1">
      <alignment horizontal="center" vertical="center" wrapText="1"/>
    </xf>
    <xf numFmtId="164" fontId="6" fillId="3" borderId="18" xfId="0" applyNumberFormat="1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/>
    </xf>
    <xf numFmtId="164" fontId="6" fillId="2" borderId="27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164" fontId="6" fillId="3" borderId="11" xfId="0" applyNumberFormat="1" applyFont="1" applyFill="1" applyBorder="1" applyAlignment="1">
      <alignment horizontal="center" vertical="center"/>
    </xf>
    <xf numFmtId="164" fontId="6" fillId="3" borderId="16" xfId="0" applyNumberFormat="1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7" fontId="10" fillId="0" borderId="30" xfId="0" applyNumberFormat="1" applyFont="1" applyBorder="1" applyAlignment="1">
      <alignment horizontal="center"/>
    </xf>
    <xf numFmtId="7" fontId="10" fillId="0" borderId="32" xfId="0" applyNumberFormat="1" applyFont="1" applyBorder="1" applyAlignment="1">
      <alignment horizontal="center"/>
    </xf>
    <xf numFmtId="166" fontId="10" fillId="0" borderId="30" xfId="0" applyNumberFormat="1" applyFont="1" applyBorder="1" applyAlignment="1" applyProtection="1">
      <alignment horizontal="center" vertical="center"/>
      <protection locked="0"/>
    </xf>
    <xf numFmtId="166" fontId="10" fillId="0" borderId="33" xfId="0" applyNumberFormat="1" applyFont="1" applyBorder="1" applyAlignment="1" applyProtection="1">
      <alignment horizontal="center" vertical="center"/>
      <protection locked="0"/>
    </xf>
    <xf numFmtId="14" fontId="6" fillId="2" borderId="21" xfId="0" applyNumberFormat="1" applyFont="1" applyFill="1" applyBorder="1" applyAlignment="1">
      <alignment horizontal="center" vertical="center"/>
    </xf>
    <xf numFmtId="14" fontId="6" fillId="2" borderId="14" xfId="0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165" fontId="6" fillId="2" borderId="22" xfId="0" applyNumberFormat="1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3" fontId="6" fillId="2" borderId="22" xfId="0" applyNumberFormat="1" applyFont="1" applyFill="1" applyBorder="1" applyAlignment="1">
      <alignment horizontal="center" vertical="center"/>
    </xf>
    <xf numFmtId="3" fontId="6" fillId="2" borderId="15" xfId="0" applyNumberFormat="1" applyFont="1" applyFill="1" applyBorder="1" applyAlignment="1">
      <alignment horizontal="center" vertical="center"/>
    </xf>
    <xf numFmtId="7" fontId="6" fillId="2" borderId="8" xfId="0" applyNumberFormat="1" applyFont="1" applyFill="1" applyBorder="1" applyAlignment="1">
      <alignment horizontal="center" vertical="center" wrapText="1"/>
    </xf>
    <xf numFmtId="7" fontId="6" fillId="2" borderId="9" xfId="0" applyNumberFormat="1" applyFont="1" applyFill="1" applyBorder="1" applyAlignment="1">
      <alignment horizontal="center" vertical="center" wrapText="1"/>
    </xf>
    <xf numFmtId="7" fontId="6" fillId="2" borderId="20" xfId="0" applyNumberFormat="1" applyFont="1" applyFill="1" applyBorder="1" applyAlignment="1">
      <alignment horizontal="center" vertical="center" wrapText="1"/>
    </xf>
    <xf numFmtId="7" fontId="6" fillId="3" borderId="20" xfId="0" applyNumberFormat="1" applyFont="1" applyFill="1" applyBorder="1" applyAlignment="1">
      <alignment horizontal="center" vertical="center" wrapText="1"/>
    </xf>
    <xf numFmtId="7" fontId="6" fillId="3" borderId="26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23</xdr:col>
      <xdr:colOff>171449</xdr:colOff>
      <xdr:row>8</xdr:row>
      <xdr:rowOff>28574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587F8BFB-5901-4D4A-BE3C-1D2CAA6979C2}"/>
            </a:ext>
          </a:extLst>
        </xdr:cNvPr>
        <xdr:cNvSpPr/>
      </xdr:nvSpPr>
      <xdr:spPr>
        <a:xfrm>
          <a:off x="0" y="0"/>
          <a:ext cx="21478874" cy="1323974"/>
        </a:xfrm>
        <a:prstGeom prst="rect">
          <a:avLst/>
        </a:prstGeom>
        <a:solidFill>
          <a:schemeClr val="bg1"/>
        </a:solidFill>
        <a:ln w="3175">
          <a:noFill/>
        </a:ln>
        <a:effec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  <a:tabLst>
              <a:tab pos="180000" algn="l"/>
            </a:tabLst>
          </a:pPr>
          <a:r>
            <a:rPr lang="de-DE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Sehr</a:t>
          </a:r>
          <a:r>
            <a:rPr lang="de-DE" sz="10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geehrte Nutzer dieses Abrechnungsprogrammes,</a:t>
          </a:r>
        </a:p>
        <a:p>
          <a:pPr algn="l">
            <a:lnSpc>
              <a:spcPts val="1100"/>
            </a:lnSpc>
            <a:tabLst>
              <a:tab pos="180000" algn="l"/>
            </a:tabLst>
          </a:pPr>
          <a:endParaRPr lang="de-DE" sz="1000" b="1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ts val="1100"/>
            </a:lnSpc>
            <a:tabLst>
              <a:tab pos="180000" algn="l"/>
            </a:tabLst>
          </a:pPr>
          <a:r>
            <a:rPr lang="de-DE" sz="10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dieses Programm wird Ihnen zur Verfügung gestellt um Ihre Reisekostenabrechnung zu erleichtern. Es ist zur Abrechnung von Inlandsreisen ausgelegt.</a:t>
          </a:r>
        </a:p>
        <a:p>
          <a:pPr algn="l">
            <a:lnSpc>
              <a:spcPts val="1100"/>
            </a:lnSpc>
            <a:tabLst>
              <a:tab pos="180000" algn="l"/>
            </a:tabLst>
          </a:pPr>
          <a:endParaRPr lang="de-DE" sz="10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ts val="1100"/>
            </a:lnSpc>
            <a:tabLst>
              <a:tab pos="180000" algn="l"/>
            </a:tabLst>
          </a:pPr>
          <a:r>
            <a:rPr lang="de-DE" sz="10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Auch wenn das Programm mit größter Sorgfalt erstellt wurde, kann für die Ausführungen keine Haftung übernommen werden!</a:t>
          </a:r>
        </a:p>
        <a:p>
          <a:pPr algn="l">
            <a:lnSpc>
              <a:spcPts val="1100"/>
            </a:lnSpc>
            <a:tabLst>
              <a:tab pos="180000" algn="l"/>
            </a:tabLst>
          </a:pPr>
          <a:endParaRPr lang="de-DE" sz="10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ts val="1100"/>
            </a:lnSpc>
            <a:tabLst>
              <a:tab pos="180000" algn="l"/>
            </a:tabLst>
          </a:pPr>
          <a:endParaRPr lang="de-DE" sz="10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ts val="1100"/>
            </a:lnSpc>
            <a:tabLst>
              <a:tab pos="180000" algn="l"/>
            </a:tabLst>
          </a:pPr>
          <a:endParaRPr lang="de-DE" sz="1000" b="1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tabLst>
              <a:tab pos="180000" algn="l"/>
            </a:tabLst>
          </a:pPr>
          <a:endParaRPr lang="de-DE" sz="100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42905-B15E-4D74-8303-CA03DA673838}">
  <dimension ref="E21:T58"/>
  <sheetViews>
    <sheetView topLeftCell="D21" zoomScale="130" zoomScaleNormal="130" workbookViewId="0">
      <selection activeCell="K38" sqref="K38"/>
    </sheetView>
  </sheetViews>
  <sheetFormatPr baseColWidth="10" defaultRowHeight="12.75" x14ac:dyDescent="0.2"/>
  <cols>
    <col min="5" max="5" width="24.85546875" style="19" customWidth="1"/>
    <col min="6" max="6" width="6.42578125" customWidth="1"/>
    <col min="7" max="7" width="5.5703125" customWidth="1"/>
    <col min="8" max="8" width="7.7109375" style="15" customWidth="1"/>
    <col min="9" max="9" width="10" style="15" customWidth="1"/>
    <col min="10" max="10" width="10.85546875" style="4" customWidth="1"/>
    <col min="11" max="11" width="34.7109375" style="17" customWidth="1"/>
    <col min="12" max="12" width="29.7109375" customWidth="1"/>
    <col min="13" max="13" width="14.85546875" customWidth="1"/>
    <col min="14" max="14" width="12.28515625" style="12" customWidth="1"/>
    <col min="15" max="15" width="12.7109375" style="13" customWidth="1"/>
    <col min="16" max="16" width="13.140625" style="13" customWidth="1"/>
    <col min="17" max="17" width="21.85546875" style="13" bestFit="1" customWidth="1"/>
    <col min="18" max="18" width="16.5703125" style="13" bestFit="1" customWidth="1"/>
    <col min="19" max="19" width="17.7109375" style="13" customWidth="1"/>
    <col min="20" max="20" width="14.42578125" style="14" bestFit="1" customWidth="1"/>
  </cols>
  <sheetData>
    <row r="21" spans="5:20" ht="13.5" thickBot="1" x14ac:dyDescent="0.25"/>
    <row r="22" spans="5:20" ht="39" customHeight="1" thickBot="1" x14ac:dyDescent="0.25">
      <c r="E22" s="160" t="s">
        <v>47</v>
      </c>
      <c r="F22" s="161"/>
      <c r="G22" s="161"/>
      <c r="H22" s="161"/>
      <c r="I22" s="161"/>
      <c r="J22" s="161"/>
      <c r="K22" s="51" t="s">
        <v>2</v>
      </c>
      <c r="L22" s="53" t="s">
        <v>30</v>
      </c>
      <c r="M22" s="158"/>
      <c r="N22" s="158"/>
      <c r="O22" s="159"/>
      <c r="P22" s="52" t="s">
        <v>19</v>
      </c>
      <c r="Q22" s="54"/>
      <c r="R22" s="56" t="s">
        <v>7</v>
      </c>
      <c r="S22" s="133"/>
      <c r="T22" s="134"/>
    </row>
    <row r="23" spans="5:20" ht="45" customHeight="1" x14ac:dyDescent="0.2">
      <c r="E23" s="135" t="s">
        <v>41</v>
      </c>
      <c r="F23" s="137" t="s">
        <v>23</v>
      </c>
      <c r="G23" s="139" t="s">
        <v>0</v>
      </c>
      <c r="H23" s="139"/>
      <c r="I23" s="140" t="s">
        <v>6</v>
      </c>
      <c r="J23" s="142" t="s">
        <v>10</v>
      </c>
      <c r="K23" s="137" t="s">
        <v>36</v>
      </c>
      <c r="L23" s="55" t="s">
        <v>17</v>
      </c>
      <c r="M23" s="144" t="s">
        <v>25</v>
      </c>
      <c r="N23" s="145"/>
      <c r="O23" s="146"/>
      <c r="P23" s="147" t="s">
        <v>26</v>
      </c>
      <c r="Q23" s="149" t="s">
        <v>29</v>
      </c>
      <c r="R23" s="151" t="s">
        <v>27</v>
      </c>
      <c r="S23" s="153" t="s">
        <v>4</v>
      </c>
      <c r="T23" s="155" t="s">
        <v>28</v>
      </c>
    </row>
    <row r="24" spans="5:20" ht="26.25" customHeight="1" thickBot="1" x14ac:dyDescent="0.25">
      <c r="E24" s="136"/>
      <c r="F24" s="138"/>
      <c r="G24" s="37" t="s">
        <v>20</v>
      </c>
      <c r="H24" s="37" t="s">
        <v>1</v>
      </c>
      <c r="I24" s="141"/>
      <c r="J24" s="143"/>
      <c r="K24" s="138"/>
      <c r="L24" s="43" t="s">
        <v>5</v>
      </c>
      <c r="M24" s="38" t="s">
        <v>18</v>
      </c>
      <c r="N24" s="39" t="s">
        <v>21</v>
      </c>
      <c r="O24" s="40" t="s">
        <v>22</v>
      </c>
      <c r="P24" s="148"/>
      <c r="Q24" s="150"/>
      <c r="R24" s="152"/>
      <c r="S24" s="154"/>
      <c r="T24" s="156"/>
    </row>
    <row r="25" spans="5:20" x14ac:dyDescent="0.2">
      <c r="E25" s="27">
        <v>45672</v>
      </c>
      <c r="F25" s="28" t="s">
        <v>24</v>
      </c>
      <c r="G25" s="29">
        <v>0.33333333333333331</v>
      </c>
      <c r="H25" s="29">
        <v>0.6875</v>
      </c>
      <c r="I25" s="41">
        <f>IF(G25&gt;H25,(24-(G25*24))+(H25*24),(H25-G25)*24)</f>
        <v>8.5</v>
      </c>
      <c r="J25" s="30">
        <v>50</v>
      </c>
      <c r="K25" s="31" t="s">
        <v>31</v>
      </c>
      <c r="L25" s="44">
        <f>IF(F25="",0,IF(F25="E",IF(I25&gt;8,$H$42,0),VLOOKUP(F25,$E$46:$H$48,4,FALSE)))</f>
        <v>14</v>
      </c>
      <c r="M25" s="32" t="s">
        <v>33</v>
      </c>
      <c r="N25" s="33"/>
      <c r="O25" s="34"/>
      <c r="P25" s="45">
        <f>IF(
    L25="",
    0,
    MAX(
        0,
        L25
        - (IF(M25="X",0.2*$H$47,0)
        +  IF(N25="X",0.4*$H$47,0)
        +  IF(O25="X",0.4*$H$47,0))
    )
)</f>
        <v>8.3999999999999986</v>
      </c>
      <c r="Q25" s="35"/>
      <c r="R25" s="46">
        <f>J25*$H$53</f>
        <v>15</v>
      </c>
      <c r="S25" s="36"/>
      <c r="T25" s="47">
        <f>IF(OR(P25="",R25="",ISERROR(S25)),"",IF(Q25&lt;&gt;"",IFERROR(P25+R25+S25+$H$57,""),IFERROR(P25+R25+S25,"")))</f>
        <v>23.4</v>
      </c>
    </row>
    <row r="26" spans="5:20" x14ac:dyDescent="0.2">
      <c r="E26" s="27">
        <v>45673</v>
      </c>
      <c r="F26" s="6" t="s">
        <v>15</v>
      </c>
      <c r="G26" s="7">
        <v>0.33333333333333331</v>
      </c>
      <c r="H26" s="7">
        <v>0.54166666666666663</v>
      </c>
      <c r="I26" s="42">
        <f>IF(G26&gt;H26,(24-(G26*24))+(H26*24),(H26-G26)*24)</f>
        <v>5</v>
      </c>
      <c r="J26" s="8">
        <v>700</v>
      </c>
      <c r="K26" s="18" t="s">
        <v>34</v>
      </c>
      <c r="L26" s="44">
        <f t="shared" ref="L26:L32" si="0">IF(F26="",0,IF(F26="E",IF(I26&gt;8,$H$42,0),VLOOKUP(F26,$E$46:$H$48,4,FALSE)))</f>
        <v>14</v>
      </c>
      <c r="M26" s="22"/>
      <c r="N26" s="21"/>
      <c r="O26" s="23" t="s">
        <v>33</v>
      </c>
      <c r="P26" s="45">
        <f t="shared" ref="P26:P32" si="1">IF(
    L26="",
    0,
    MAX(
        0,
        L26
        - (IF(M26="X",0.2*$H$47,0)
        +  IF(N26="X",0.4*$H$47,0)
        +  IF(O26="X",0.4*$H$47,0))
    )
)</f>
        <v>2.7999999999999989</v>
      </c>
      <c r="Q26" s="25"/>
      <c r="R26" s="46">
        <f t="shared" ref="R26:R32" si="2">J26*$H$53</f>
        <v>210</v>
      </c>
      <c r="S26" s="26"/>
      <c r="T26" s="47">
        <f t="shared" ref="T26:T32" si="3">IF(OR(P26="",R26="",ISERROR(S26)),"",IF(Q26&lt;&gt;"",IFERROR(P26+R26+S26+$H$57,""),IFERROR(P26+R26+S26,"")))</f>
        <v>212.8</v>
      </c>
    </row>
    <row r="27" spans="5:20" x14ac:dyDescent="0.2">
      <c r="E27" s="27">
        <v>45674</v>
      </c>
      <c r="F27" s="6" t="s">
        <v>14</v>
      </c>
      <c r="G27" s="7">
        <v>0.33333333333333331</v>
      </c>
      <c r="H27" s="7">
        <v>0.875</v>
      </c>
      <c r="I27" s="42">
        <f>IF(G27&gt;H27,(24-(G27*24))+(H27*24),(H27-G27)*24)</f>
        <v>13.000000000000002</v>
      </c>
      <c r="J27" s="8"/>
      <c r="K27" s="18" t="s">
        <v>34</v>
      </c>
      <c r="L27" s="44">
        <f t="shared" si="0"/>
        <v>28</v>
      </c>
      <c r="M27" s="22" t="s">
        <v>33</v>
      </c>
      <c r="N27" s="21"/>
      <c r="O27" s="23" t="s">
        <v>33</v>
      </c>
      <c r="P27" s="45">
        <f t="shared" si="1"/>
        <v>11.2</v>
      </c>
      <c r="Q27" s="24"/>
      <c r="R27" s="46">
        <f t="shared" si="2"/>
        <v>0</v>
      </c>
      <c r="S27" s="26"/>
      <c r="T27" s="47">
        <f t="shared" si="3"/>
        <v>11.2</v>
      </c>
    </row>
    <row r="28" spans="5:20" x14ac:dyDescent="0.2">
      <c r="E28" s="27">
        <v>45675</v>
      </c>
      <c r="F28" s="6" t="s">
        <v>14</v>
      </c>
      <c r="G28" s="7">
        <v>0.375</v>
      </c>
      <c r="H28" s="7">
        <v>0.875</v>
      </c>
      <c r="I28" s="42">
        <f t="shared" ref="I28:I32" si="4">IF(G28&gt;H28,(24-(G28*24))+(H28*24),(H28-G28)*24)</f>
        <v>12</v>
      </c>
      <c r="J28" s="8"/>
      <c r="K28" s="18" t="s">
        <v>34</v>
      </c>
      <c r="L28" s="44">
        <f t="shared" si="0"/>
        <v>28</v>
      </c>
      <c r="M28" s="22" t="s">
        <v>33</v>
      </c>
      <c r="N28" s="21" t="s">
        <v>33</v>
      </c>
      <c r="O28" s="23" t="s">
        <v>33</v>
      </c>
      <c r="P28" s="45">
        <f t="shared" si="1"/>
        <v>0</v>
      </c>
      <c r="Q28" s="24"/>
      <c r="R28" s="46">
        <f t="shared" si="2"/>
        <v>0</v>
      </c>
      <c r="S28" s="26"/>
      <c r="T28" s="47">
        <f t="shared" si="3"/>
        <v>0</v>
      </c>
    </row>
    <row r="29" spans="5:20" x14ac:dyDescent="0.2">
      <c r="E29" s="27">
        <v>45676</v>
      </c>
      <c r="F29" s="6" t="s">
        <v>16</v>
      </c>
      <c r="G29" s="7">
        <v>0.375</v>
      </c>
      <c r="H29" s="7">
        <v>0.54166666666666663</v>
      </c>
      <c r="I29" s="42">
        <f t="shared" si="4"/>
        <v>3.9999999999999991</v>
      </c>
      <c r="J29" s="8">
        <v>700</v>
      </c>
      <c r="K29" s="18" t="s">
        <v>34</v>
      </c>
      <c r="L29" s="44">
        <f t="shared" si="0"/>
        <v>14</v>
      </c>
      <c r="M29" s="22" t="s">
        <v>33</v>
      </c>
      <c r="N29" s="21"/>
      <c r="O29" s="23"/>
      <c r="P29" s="45">
        <f t="shared" si="1"/>
        <v>8.3999999999999986</v>
      </c>
      <c r="Q29" s="24"/>
      <c r="R29" s="46">
        <f t="shared" si="2"/>
        <v>210</v>
      </c>
      <c r="S29" s="26"/>
      <c r="T29" s="47">
        <f t="shared" si="3"/>
        <v>218.4</v>
      </c>
    </row>
    <row r="30" spans="5:20" x14ac:dyDescent="0.2">
      <c r="E30" s="27">
        <v>45677</v>
      </c>
      <c r="F30" s="6" t="s">
        <v>24</v>
      </c>
      <c r="G30" s="7">
        <v>0.375</v>
      </c>
      <c r="H30" s="7">
        <v>0.5</v>
      </c>
      <c r="I30" s="42">
        <f t="shared" si="4"/>
        <v>3</v>
      </c>
      <c r="J30" s="8">
        <v>18</v>
      </c>
      <c r="K30" s="18" t="s">
        <v>32</v>
      </c>
      <c r="L30" s="44">
        <f t="shared" si="0"/>
        <v>0</v>
      </c>
      <c r="M30" s="22"/>
      <c r="N30" s="21"/>
      <c r="O30" s="23"/>
      <c r="P30" s="45">
        <f t="shared" si="1"/>
        <v>0</v>
      </c>
      <c r="Q30" s="24"/>
      <c r="R30" s="46">
        <f t="shared" si="2"/>
        <v>5.3999999999999995</v>
      </c>
      <c r="S30" s="26"/>
      <c r="T30" s="47">
        <f t="shared" si="3"/>
        <v>5.3999999999999995</v>
      </c>
    </row>
    <row r="31" spans="5:20" x14ac:dyDescent="0.2">
      <c r="E31" s="27">
        <v>45678</v>
      </c>
      <c r="F31" s="6" t="s">
        <v>15</v>
      </c>
      <c r="G31" s="7">
        <v>0.33333333333333331</v>
      </c>
      <c r="H31" s="7">
        <v>0.91666666666666663</v>
      </c>
      <c r="I31" s="42">
        <f t="shared" si="4"/>
        <v>13.999999999999998</v>
      </c>
      <c r="J31" s="8">
        <v>200</v>
      </c>
      <c r="K31" s="18" t="s">
        <v>35</v>
      </c>
      <c r="L31" s="44">
        <f t="shared" si="0"/>
        <v>14</v>
      </c>
      <c r="M31" s="22"/>
      <c r="N31" s="21"/>
      <c r="O31" s="23"/>
      <c r="P31" s="45">
        <f t="shared" si="1"/>
        <v>14</v>
      </c>
      <c r="Q31" s="24" t="s">
        <v>33</v>
      </c>
      <c r="R31" s="46">
        <f t="shared" si="2"/>
        <v>60</v>
      </c>
      <c r="S31" s="26">
        <v>30</v>
      </c>
      <c r="T31" s="47">
        <f t="shared" si="3"/>
        <v>124</v>
      </c>
    </row>
    <row r="32" spans="5:20" ht="13.5" thickBot="1" x14ac:dyDescent="0.25">
      <c r="E32" s="27">
        <v>45679</v>
      </c>
      <c r="F32" s="6" t="s">
        <v>16</v>
      </c>
      <c r="G32" s="7">
        <v>0.33333333333333331</v>
      </c>
      <c r="H32" s="7">
        <v>0.70833333333333337</v>
      </c>
      <c r="I32" s="42">
        <f t="shared" si="4"/>
        <v>9.0000000000000018</v>
      </c>
      <c r="J32" s="8">
        <v>200</v>
      </c>
      <c r="K32" s="18" t="s">
        <v>35</v>
      </c>
      <c r="L32" s="44">
        <f t="shared" si="0"/>
        <v>14</v>
      </c>
      <c r="M32" s="22"/>
      <c r="N32" s="21"/>
      <c r="O32" s="23"/>
      <c r="P32" s="45">
        <f t="shared" si="1"/>
        <v>14</v>
      </c>
      <c r="Q32" s="24"/>
      <c r="R32" s="46">
        <f t="shared" si="2"/>
        <v>60</v>
      </c>
      <c r="S32" s="26"/>
      <c r="T32" s="47">
        <f t="shared" si="3"/>
        <v>74</v>
      </c>
    </row>
    <row r="33" spans="5:20" ht="24" customHeight="1" thickBot="1" x14ac:dyDescent="0.25">
      <c r="E33" s="48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50">
        <f>IF(SUM(T25:T32)&lt;=0,0,SUM(T25:T32))</f>
        <v>669.2</v>
      </c>
    </row>
    <row r="34" spans="5:20" ht="13.5" thickTop="1" x14ac:dyDescent="0.2">
      <c r="H34" s="5"/>
      <c r="I34" s="5"/>
      <c r="J34" s="2"/>
      <c r="K34" s="3"/>
      <c r="L34" s="1"/>
      <c r="M34" s="1"/>
      <c r="N34" s="9"/>
      <c r="O34" s="10"/>
      <c r="P34" s="10"/>
      <c r="Q34" s="10"/>
      <c r="R34" s="10"/>
      <c r="S34" s="10"/>
      <c r="T34" s="11"/>
    </row>
    <row r="35" spans="5:20" x14ac:dyDescent="0.2">
      <c r="E35" s="20" t="s">
        <v>8</v>
      </c>
      <c r="F35" s="1"/>
      <c r="G35" s="1"/>
      <c r="H35" s="163" t="s">
        <v>11</v>
      </c>
      <c r="I35" s="163"/>
      <c r="J35" s="163"/>
      <c r="K35" s="163"/>
      <c r="L35" s="163"/>
    </row>
    <row r="36" spans="5:20" x14ac:dyDescent="0.2">
      <c r="E36" s="20"/>
      <c r="F36" s="1"/>
      <c r="G36" s="1"/>
      <c r="K36" s="16"/>
      <c r="L36" s="4"/>
    </row>
    <row r="37" spans="5:20" x14ac:dyDescent="0.2">
      <c r="E37" s="20"/>
      <c r="F37" s="1"/>
      <c r="G37" s="1"/>
      <c r="K37" s="16"/>
      <c r="L37" s="4"/>
    </row>
    <row r="38" spans="5:20" x14ac:dyDescent="0.2">
      <c r="E38" s="157" t="s">
        <v>45</v>
      </c>
      <c r="F38" s="157"/>
      <c r="G38" s="157"/>
      <c r="H38" s="157"/>
    </row>
    <row r="39" spans="5:20" x14ac:dyDescent="0.2">
      <c r="E39" s="57" t="s">
        <v>3</v>
      </c>
      <c r="F39" s="57"/>
      <c r="G39" s="57"/>
      <c r="H39" s="58" t="s">
        <v>9</v>
      </c>
      <c r="J39" s="2"/>
      <c r="K39" s="3"/>
    </row>
    <row r="40" spans="5:20" x14ac:dyDescent="0.2">
      <c r="E40" s="58">
        <v>0</v>
      </c>
      <c r="F40" s="58"/>
      <c r="G40" s="58"/>
      <c r="H40" s="128">
        <v>0</v>
      </c>
      <c r="J40" s="2"/>
      <c r="K40" s="3"/>
    </row>
    <row r="41" spans="5:20" x14ac:dyDescent="0.2">
      <c r="E41" s="58">
        <v>1</v>
      </c>
      <c r="F41" s="58"/>
      <c r="G41" s="58"/>
      <c r="H41" s="128">
        <v>0</v>
      </c>
      <c r="J41" s="2"/>
      <c r="K41" s="3"/>
    </row>
    <row r="42" spans="5:20" x14ac:dyDescent="0.2">
      <c r="E42" s="58">
        <v>8</v>
      </c>
      <c r="F42" s="58"/>
      <c r="G42" s="58"/>
      <c r="H42" s="128">
        <v>14</v>
      </c>
      <c r="J42" s="2"/>
      <c r="K42" s="3"/>
    </row>
    <row r="43" spans="5:20" x14ac:dyDescent="0.2">
      <c r="E43" s="57"/>
      <c r="F43" s="57"/>
      <c r="G43" s="57"/>
      <c r="H43" s="58"/>
    </row>
    <row r="44" spans="5:20" x14ac:dyDescent="0.2">
      <c r="E44" s="57"/>
      <c r="F44" s="57"/>
      <c r="G44" s="57"/>
      <c r="H44" s="58"/>
    </row>
    <row r="45" spans="5:20" x14ac:dyDescent="0.2">
      <c r="E45" s="157" t="s">
        <v>46</v>
      </c>
      <c r="F45" s="157"/>
      <c r="G45" s="157"/>
      <c r="H45" s="157"/>
    </row>
    <row r="46" spans="5:20" x14ac:dyDescent="0.2">
      <c r="E46" s="58" t="s">
        <v>15</v>
      </c>
      <c r="F46" s="57"/>
      <c r="G46" s="57"/>
      <c r="H46" s="128">
        <v>14</v>
      </c>
    </row>
    <row r="47" spans="5:20" x14ac:dyDescent="0.2">
      <c r="E47" s="58" t="s">
        <v>14</v>
      </c>
      <c r="F47" s="57"/>
      <c r="G47" s="57"/>
      <c r="H47" s="128">
        <v>28</v>
      </c>
    </row>
    <row r="48" spans="5:20" x14ac:dyDescent="0.2">
      <c r="E48" s="58" t="s">
        <v>16</v>
      </c>
      <c r="F48" s="57"/>
      <c r="G48" s="57"/>
      <c r="H48" s="128">
        <v>14</v>
      </c>
    </row>
    <row r="49" spans="5:8" x14ac:dyDescent="0.2">
      <c r="E49" s="124"/>
      <c r="F49" s="57"/>
      <c r="G49" s="57"/>
      <c r="H49" s="125"/>
    </row>
    <row r="50" spans="5:8" x14ac:dyDescent="0.2">
      <c r="E50" s="124"/>
      <c r="F50" s="57"/>
      <c r="G50" s="57"/>
      <c r="H50" s="125"/>
    </row>
    <row r="51" spans="5:8" x14ac:dyDescent="0.2">
      <c r="E51" s="162" t="s">
        <v>43</v>
      </c>
      <c r="F51" s="162"/>
      <c r="G51" s="162"/>
      <c r="H51" s="162"/>
    </row>
    <row r="52" spans="5:8" x14ac:dyDescent="0.2">
      <c r="E52" s="124"/>
      <c r="F52" s="57"/>
      <c r="G52" s="57"/>
      <c r="H52" s="125"/>
    </row>
    <row r="53" spans="5:8" x14ac:dyDescent="0.2">
      <c r="E53" s="126" t="s">
        <v>43</v>
      </c>
      <c r="F53" s="57"/>
      <c r="G53" s="57"/>
      <c r="H53" s="127">
        <v>0.3</v>
      </c>
    </row>
    <row r="54" spans="5:8" x14ac:dyDescent="0.2">
      <c r="E54" s="124"/>
      <c r="F54" s="57"/>
      <c r="G54" s="57"/>
      <c r="H54" s="125"/>
    </row>
    <row r="55" spans="5:8" x14ac:dyDescent="0.2">
      <c r="E55" s="162" t="s">
        <v>44</v>
      </c>
      <c r="F55" s="162"/>
      <c r="G55" s="162"/>
      <c r="H55" s="162"/>
    </row>
    <row r="56" spans="5:8" x14ac:dyDescent="0.2">
      <c r="E56" s="124"/>
      <c r="F56" s="57"/>
      <c r="G56" s="57"/>
      <c r="H56" s="125"/>
    </row>
    <row r="57" spans="5:8" x14ac:dyDescent="0.2">
      <c r="E57" s="126" t="s">
        <v>40</v>
      </c>
      <c r="F57" s="57"/>
      <c r="G57" s="57"/>
      <c r="H57" s="127">
        <v>20</v>
      </c>
    </row>
    <row r="58" spans="5:8" x14ac:dyDescent="0.2">
      <c r="E58" s="124"/>
      <c r="F58" s="57"/>
      <c r="G58" s="57"/>
      <c r="H58" s="125"/>
    </row>
  </sheetData>
  <mergeCells count="20">
    <mergeCell ref="E45:H45"/>
    <mergeCell ref="M22:O22"/>
    <mergeCell ref="E22:J22"/>
    <mergeCell ref="E51:H51"/>
    <mergeCell ref="E55:H55"/>
    <mergeCell ref="H35:L35"/>
    <mergeCell ref="E38:H38"/>
    <mergeCell ref="S22:T22"/>
    <mergeCell ref="E23:E24"/>
    <mergeCell ref="F23:F24"/>
    <mergeCell ref="G23:H23"/>
    <mergeCell ref="I23:I24"/>
    <mergeCell ref="J23:J24"/>
    <mergeCell ref="K23:K24"/>
    <mergeCell ref="M23:O23"/>
    <mergeCell ref="P23:P24"/>
    <mergeCell ref="Q23:Q24"/>
    <mergeCell ref="R23:R24"/>
    <mergeCell ref="S23:S24"/>
    <mergeCell ref="T23:T24"/>
  </mergeCells>
  <pageMargins left="0.7" right="0.7" top="0.78740157499999996" bottom="0.78740157499999996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96D46-9A1C-4F8C-AF2F-87B3EB6C6E90}">
  <dimension ref="A1:P60"/>
  <sheetViews>
    <sheetView showGridLines="0" tabSelected="1" zoomScale="70" zoomScaleNormal="70" zoomScalePageLayoutView="70" workbookViewId="0">
      <selection activeCell="AA11" sqref="AA11"/>
    </sheetView>
  </sheetViews>
  <sheetFormatPr baseColWidth="10" defaultRowHeight="12.75" x14ac:dyDescent="0.2"/>
  <cols>
    <col min="1" max="1" width="20.5703125" style="19" customWidth="1"/>
    <col min="2" max="2" width="11.85546875" customWidth="1"/>
    <col min="3" max="3" width="11.5703125" customWidth="1"/>
    <col min="4" max="4" width="11.7109375" style="15" customWidth="1"/>
    <col min="5" max="5" width="11.85546875" style="15" customWidth="1"/>
    <col min="6" max="6" width="16.140625" style="4" customWidth="1"/>
    <col min="7" max="7" width="34.140625" style="17" customWidth="1"/>
    <col min="8" max="8" width="29.7109375" hidden="1" customWidth="1"/>
    <col min="9" max="9" width="14.85546875" customWidth="1"/>
    <col min="10" max="10" width="16.42578125" style="12" customWidth="1"/>
    <col min="11" max="11" width="17.42578125" style="13" customWidth="1"/>
    <col min="12" max="12" width="18.7109375" style="13" customWidth="1"/>
    <col min="13" max="13" width="21.85546875" style="13" bestFit="1" customWidth="1"/>
    <col min="14" max="14" width="19.28515625" style="13" customWidth="1"/>
    <col min="15" max="15" width="17.7109375" style="13" customWidth="1"/>
    <col min="16" max="16" width="21.28515625" style="14" customWidth="1"/>
  </cols>
  <sheetData>
    <row r="1" spans="1:16" ht="39" customHeight="1" thickBot="1" x14ac:dyDescent="0.4">
      <c r="A1" s="173" t="s">
        <v>47</v>
      </c>
      <c r="B1" s="174"/>
      <c r="C1" s="174"/>
      <c r="D1" s="174"/>
      <c r="E1" s="174"/>
      <c r="F1" s="174"/>
      <c r="G1" s="59" t="s">
        <v>2</v>
      </c>
      <c r="H1" s="175"/>
      <c r="I1" s="176"/>
      <c r="J1" s="177"/>
      <c r="K1" s="60" t="s">
        <v>37</v>
      </c>
      <c r="L1" s="178"/>
      <c r="M1" s="179"/>
      <c r="N1" s="61" t="s">
        <v>7</v>
      </c>
      <c r="O1" s="180"/>
      <c r="P1" s="181"/>
    </row>
    <row r="2" spans="1:16" ht="79.5" customHeight="1" x14ac:dyDescent="0.2">
      <c r="A2" s="182" t="s">
        <v>41</v>
      </c>
      <c r="B2" s="184" t="s">
        <v>23</v>
      </c>
      <c r="C2" s="186" t="s">
        <v>0</v>
      </c>
      <c r="D2" s="186"/>
      <c r="E2" s="187" t="s">
        <v>6</v>
      </c>
      <c r="F2" s="189" t="s">
        <v>10</v>
      </c>
      <c r="G2" s="184" t="s">
        <v>36</v>
      </c>
      <c r="H2" s="121" t="s">
        <v>17</v>
      </c>
      <c r="I2" s="191" t="s">
        <v>25</v>
      </c>
      <c r="J2" s="192"/>
      <c r="K2" s="193"/>
      <c r="L2" s="194" t="s">
        <v>26</v>
      </c>
      <c r="M2" s="164" t="s">
        <v>29</v>
      </c>
      <c r="N2" s="166" t="s">
        <v>27</v>
      </c>
      <c r="O2" s="168" t="s">
        <v>4</v>
      </c>
      <c r="P2" s="171" t="s">
        <v>28</v>
      </c>
    </row>
    <row r="3" spans="1:16" ht="42" customHeight="1" thickBot="1" x14ac:dyDescent="0.25">
      <c r="A3" s="183"/>
      <c r="B3" s="185"/>
      <c r="C3" s="122" t="s">
        <v>20</v>
      </c>
      <c r="D3" s="122" t="s">
        <v>1</v>
      </c>
      <c r="E3" s="188"/>
      <c r="F3" s="190"/>
      <c r="G3" s="185"/>
      <c r="H3" s="123" t="s">
        <v>5</v>
      </c>
      <c r="I3" s="130" t="s">
        <v>18</v>
      </c>
      <c r="J3" s="131" t="s">
        <v>21</v>
      </c>
      <c r="K3" s="132" t="s">
        <v>22</v>
      </c>
      <c r="L3" s="195"/>
      <c r="M3" s="165"/>
      <c r="N3" s="167"/>
      <c r="O3" s="169"/>
      <c r="P3" s="172"/>
    </row>
    <row r="4" spans="1:16" ht="23.25" x14ac:dyDescent="0.2">
      <c r="A4" s="62"/>
      <c r="B4" s="63"/>
      <c r="C4" s="64"/>
      <c r="D4" s="64"/>
      <c r="E4" s="65">
        <f t="shared" ref="E4:E34" si="0">IF(C4&gt;D4,(24-(C4*24))+(D4*24),(D4-C4)*24)</f>
        <v>0</v>
      </c>
      <c r="F4" s="66"/>
      <c r="G4" s="67"/>
      <c r="H4" s="68">
        <f>IF(B4="",0,IF(B4="E",IF(E4&gt;8,$D$44,0),VLOOKUP(B4,$A$48:$D$50,4,FALSE)))</f>
        <v>0</v>
      </c>
      <c r="I4" s="69"/>
      <c r="J4" s="70"/>
      <c r="K4" s="71"/>
      <c r="L4" s="72">
        <f>IF(
    H4="",
    0,
    MAX(
        0,
        H4
        - (IF(I4="X",0.2*Hinweise!$H$47,0)
        +  IF(J4="X",0.4*Hinweise!$H$47,0)
        +  IF(K4="X",0.4*Hinweise!$H$47,0))
    )
)</f>
        <v>0</v>
      </c>
      <c r="M4" s="73"/>
      <c r="N4" s="74">
        <f>F4*$D$55</f>
        <v>0</v>
      </c>
      <c r="O4" s="75"/>
      <c r="P4" s="76">
        <f>IF(OR(L4="",N4="",ISERROR(O4)),"",IF(M4&lt;&gt;"",IFERROR(L4+N4+O4+$D$59,""),IFERROR(L4+N4+O4,"")))</f>
        <v>0</v>
      </c>
    </row>
    <row r="5" spans="1:16" ht="23.25" x14ac:dyDescent="0.2">
      <c r="A5" s="77"/>
      <c r="B5" s="78"/>
      <c r="C5" s="79"/>
      <c r="D5" s="79"/>
      <c r="E5" s="80">
        <f t="shared" si="0"/>
        <v>0</v>
      </c>
      <c r="F5" s="81"/>
      <c r="G5" s="82"/>
      <c r="H5" s="68">
        <f t="shared" ref="H5:H34" si="1">IF(B5="",0,IF(B5="E",IF(E5&gt;8,$D$44,0),VLOOKUP(B5,$A$48:$D$50,4,FALSE)))</f>
        <v>0</v>
      </c>
      <c r="I5" s="83"/>
      <c r="J5" s="84"/>
      <c r="K5" s="85"/>
      <c r="L5" s="72">
        <f>IF(
    H5="",
    0,
    MAX(
        0,
        H5
        - (IF(I5="X",0.2*Hinweise!$H$47,0)
        +  IF(J5="X",0.4*Hinweise!$H$47,0)
        +  IF(K5="X",0.4*Hinweise!$H$47,0))
    )
)</f>
        <v>0</v>
      </c>
      <c r="M5" s="86"/>
      <c r="N5" s="74">
        <f t="shared" ref="N5:N34" si="2">F5*$D$55</f>
        <v>0</v>
      </c>
      <c r="O5" s="87"/>
      <c r="P5" s="76">
        <f t="shared" ref="P5:P34" si="3">IF(OR(L5="",N5="",ISERROR(O5)),"",IF(M5&lt;&gt;"",IFERROR(L5+N5+O5+$D$59,""),IFERROR(L5+N5+O5,"")))</f>
        <v>0</v>
      </c>
    </row>
    <row r="6" spans="1:16" ht="23.25" x14ac:dyDescent="0.2">
      <c r="A6" s="77"/>
      <c r="B6" s="78"/>
      <c r="C6" s="79"/>
      <c r="D6" s="79"/>
      <c r="E6" s="80">
        <f t="shared" si="0"/>
        <v>0</v>
      </c>
      <c r="F6" s="81"/>
      <c r="G6" s="82"/>
      <c r="H6" s="68">
        <f t="shared" si="1"/>
        <v>0</v>
      </c>
      <c r="I6" s="83"/>
      <c r="J6" s="84"/>
      <c r="K6" s="85"/>
      <c r="L6" s="72">
        <f>IF(
    H6="",
    0,
    MAX(
        0,
        H6
        - (IF(I6="X",0.2*Hinweise!$H$47,0)
        +  IF(J6="X",0.4*Hinweise!$H$47,0)
        +  IF(K6="X",0.4*Hinweise!$H$47,0))
    )
)</f>
        <v>0</v>
      </c>
      <c r="M6" s="88"/>
      <c r="N6" s="74">
        <f t="shared" si="2"/>
        <v>0</v>
      </c>
      <c r="O6" s="87"/>
      <c r="P6" s="76">
        <f t="shared" si="3"/>
        <v>0</v>
      </c>
    </row>
    <row r="7" spans="1:16" ht="23.25" x14ac:dyDescent="0.2">
      <c r="A7" s="77"/>
      <c r="B7" s="78"/>
      <c r="C7" s="79"/>
      <c r="D7" s="79"/>
      <c r="E7" s="80">
        <f t="shared" si="0"/>
        <v>0</v>
      </c>
      <c r="F7" s="81"/>
      <c r="G7" s="82"/>
      <c r="H7" s="68">
        <f t="shared" si="1"/>
        <v>0</v>
      </c>
      <c r="I7" s="83"/>
      <c r="J7" s="84"/>
      <c r="K7" s="85"/>
      <c r="L7" s="72">
        <f>IF(
    H7="",
    0,
    MAX(
        0,
        H7
        - (IF(I7="X",0.2*Hinweise!$H$47,0)
        +  IF(J7="X",0.4*Hinweise!$H$47,0)
        +  IF(K7="X",0.4*Hinweise!$H$47,0))
    )
)</f>
        <v>0</v>
      </c>
      <c r="M7" s="88"/>
      <c r="N7" s="74">
        <f t="shared" si="2"/>
        <v>0</v>
      </c>
      <c r="O7" s="87"/>
      <c r="P7" s="76">
        <f t="shared" si="3"/>
        <v>0</v>
      </c>
    </row>
    <row r="8" spans="1:16" ht="23.25" x14ac:dyDescent="0.2">
      <c r="A8" s="77"/>
      <c r="B8" s="78"/>
      <c r="C8" s="79"/>
      <c r="D8" s="79"/>
      <c r="E8" s="80">
        <f t="shared" si="0"/>
        <v>0</v>
      </c>
      <c r="F8" s="81"/>
      <c r="G8" s="82"/>
      <c r="H8" s="68">
        <f t="shared" si="1"/>
        <v>0</v>
      </c>
      <c r="I8" s="83"/>
      <c r="J8" s="84"/>
      <c r="K8" s="85"/>
      <c r="L8" s="72">
        <f>IF(
    H8="",
    0,
    MAX(
        0,
        H8
        - (IF(I8="X",0.2*Hinweise!$H$47,0)
        +  IF(J8="X",0.4*Hinweise!$H$47,0)
        +  IF(K8="X",0.4*Hinweise!$H$47,0))
    )
)</f>
        <v>0</v>
      </c>
      <c r="M8" s="88"/>
      <c r="N8" s="74">
        <f t="shared" si="2"/>
        <v>0</v>
      </c>
      <c r="O8" s="87"/>
      <c r="P8" s="76">
        <f t="shared" si="3"/>
        <v>0</v>
      </c>
    </row>
    <row r="9" spans="1:16" ht="23.25" x14ac:dyDescent="0.2">
      <c r="A9" s="77"/>
      <c r="B9" s="78"/>
      <c r="C9" s="79"/>
      <c r="D9" s="79"/>
      <c r="E9" s="80">
        <f t="shared" si="0"/>
        <v>0</v>
      </c>
      <c r="F9" s="81"/>
      <c r="G9" s="82"/>
      <c r="H9" s="68">
        <f t="shared" si="1"/>
        <v>0</v>
      </c>
      <c r="I9" s="83"/>
      <c r="J9" s="84"/>
      <c r="K9" s="85"/>
      <c r="L9" s="72">
        <f>IF(
    H9="",
    0,
    MAX(
        0,
        H9
        - (IF(I9="X",0.2*Hinweise!$H$47,0)
        +  IF(J9="X",0.4*Hinweise!$H$47,0)
        +  IF(K9="X",0.4*Hinweise!$H$47,0))
    )
)</f>
        <v>0</v>
      </c>
      <c r="M9" s="88"/>
      <c r="N9" s="74">
        <f t="shared" si="2"/>
        <v>0</v>
      </c>
      <c r="O9" s="87"/>
      <c r="P9" s="76">
        <f t="shared" si="3"/>
        <v>0</v>
      </c>
    </row>
    <row r="10" spans="1:16" ht="23.25" x14ac:dyDescent="0.2">
      <c r="A10" s="77"/>
      <c r="B10" s="78"/>
      <c r="C10" s="79"/>
      <c r="D10" s="79"/>
      <c r="E10" s="80">
        <f t="shared" si="0"/>
        <v>0</v>
      </c>
      <c r="F10" s="81"/>
      <c r="G10" s="82"/>
      <c r="H10" s="68">
        <f t="shared" si="1"/>
        <v>0</v>
      </c>
      <c r="I10" s="83"/>
      <c r="J10" s="84"/>
      <c r="K10" s="85"/>
      <c r="L10" s="72">
        <f>IF(
    H10="",
    0,
    MAX(
        0,
        H10
        - (IF(I10="X",0.2*Hinweise!$H$47,0)
        +  IF(J10="X",0.4*Hinweise!$H$47,0)
        +  IF(K10="X",0.4*Hinweise!$H$47,0))
    )
)</f>
        <v>0</v>
      </c>
      <c r="M10" s="88"/>
      <c r="N10" s="74">
        <f t="shared" si="2"/>
        <v>0</v>
      </c>
      <c r="O10" s="87"/>
      <c r="P10" s="76">
        <f t="shared" si="3"/>
        <v>0</v>
      </c>
    </row>
    <row r="11" spans="1:16" ht="23.25" x14ac:dyDescent="0.2">
      <c r="A11" s="77"/>
      <c r="B11" s="78"/>
      <c r="C11" s="79"/>
      <c r="D11" s="79"/>
      <c r="E11" s="80">
        <f t="shared" si="0"/>
        <v>0</v>
      </c>
      <c r="F11" s="81"/>
      <c r="G11" s="82"/>
      <c r="H11" s="68">
        <f t="shared" si="1"/>
        <v>0</v>
      </c>
      <c r="I11" s="83"/>
      <c r="J11" s="84"/>
      <c r="K11" s="85"/>
      <c r="L11" s="72">
        <f>IF(
    H11="",
    0,
    MAX(
        0,
        H11
        - (IF(I11="X",0.2*Hinweise!$H$47,0)
        +  IF(J11="X",0.4*Hinweise!$H$47,0)
        +  IF(K11="X",0.4*Hinweise!$H$47,0))
    )
)</f>
        <v>0</v>
      </c>
      <c r="M11" s="88"/>
      <c r="N11" s="74">
        <f t="shared" si="2"/>
        <v>0</v>
      </c>
      <c r="O11" s="87"/>
      <c r="P11" s="76">
        <f t="shared" si="3"/>
        <v>0</v>
      </c>
    </row>
    <row r="12" spans="1:16" ht="23.25" x14ac:dyDescent="0.2">
      <c r="A12" s="77"/>
      <c r="B12" s="78"/>
      <c r="C12" s="79"/>
      <c r="D12" s="79"/>
      <c r="E12" s="80">
        <f t="shared" si="0"/>
        <v>0</v>
      </c>
      <c r="F12" s="81"/>
      <c r="G12" s="82"/>
      <c r="H12" s="68">
        <f t="shared" si="1"/>
        <v>0</v>
      </c>
      <c r="I12" s="83"/>
      <c r="J12" s="84"/>
      <c r="K12" s="85"/>
      <c r="L12" s="72">
        <f>IF(
    H12="",
    0,
    MAX(
        0,
        H12
        - (IF(I12="X",0.2*Hinweise!$H$47,0)
        +  IF(J12="X",0.4*Hinweise!$H$47,0)
        +  IF(K12="X",0.4*Hinweise!$H$47,0))
    )
)</f>
        <v>0</v>
      </c>
      <c r="M12" s="88"/>
      <c r="N12" s="74">
        <f t="shared" si="2"/>
        <v>0</v>
      </c>
      <c r="O12" s="87"/>
      <c r="P12" s="76">
        <f t="shared" si="3"/>
        <v>0</v>
      </c>
    </row>
    <row r="13" spans="1:16" ht="23.25" x14ac:dyDescent="0.2">
      <c r="A13" s="77"/>
      <c r="B13" s="78"/>
      <c r="C13" s="79"/>
      <c r="D13" s="79"/>
      <c r="E13" s="80">
        <f t="shared" si="0"/>
        <v>0</v>
      </c>
      <c r="F13" s="81"/>
      <c r="G13" s="82"/>
      <c r="H13" s="68">
        <f t="shared" si="1"/>
        <v>0</v>
      </c>
      <c r="I13" s="83"/>
      <c r="J13" s="84"/>
      <c r="K13" s="85"/>
      <c r="L13" s="72">
        <f>IF(
    H13="",
    0,
    MAX(
        0,
        H13
        - (IF(I13="X",0.2*Hinweise!$H$47,0)
        +  IF(J13="X",0.4*Hinweise!$H$47,0)
        +  IF(K13="X",0.4*Hinweise!$H$47,0))
    )
)</f>
        <v>0</v>
      </c>
      <c r="M13" s="88"/>
      <c r="N13" s="74">
        <f t="shared" si="2"/>
        <v>0</v>
      </c>
      <c r="O13" s="87"/>
      <c r="P13" s="76">
        <f t="shared" si="3"/>
        <v>0</v>
      </c>
    </row>
    <row r="14" spans="1:16" ht="23.25" x14ac:dyDescent="0.2">
      <c r="A14" s="77"/>
      <c r="B14" s="78"/>
      <c r="C14" s="79"/>
      <c r="D14" s="79"/>
      <c r="E14" s="80">
        <f t="shared" si="0"/>
        <v>0</v>
      </c>
      <c r="F14" s="81"/>
      <c r="G14" s="82"/>
      <c r="H14" s="68">
        <f t="shared" si="1"/>
        <v>0</v>
      </c>
      <c r="I14" s="83"/>
      <c r="J14" s="84"/>
      <c r="K14" s="85"/>
      <c r="L14" s="72">
        <f>IF(
    H14="",
    0,
    MAX(
        0,
        H14
        - (IF(I14="X",0.2*Hinweise!$H$47,0)
        +  IF(J14="X",0.4*Hinweise!$H$47,0)
        +  IF(K14="X",0.4*Hinweise!$H$47,0))
    )
)</f>
        <v>0</v>
      </c>
      <c r="M14" s="88"/>
      <c r="N14" s="74">
        <f t="shared" si="2"/>
        <v>0</v>
      </c>
      <c r="O14" s="87"/>
      <c r="P14" s="76">
        <f t="shared" si="3"/>
        <v>0</v>
      </c>
    </row>
    <row r="15" spans="1:16" ht="23.25" x14ac:dyDescent="0.2">
      <c r="A15" s="89"/>
      <c r="B15" s="90"/>
      <c r="C15" s="91"/>
      <c r="D15" s="91"/>
      <c r="E15" s="80">
        <f t="shared" si="0"/>
        <v>0</v>
      </c>
      <c r="F15" s="92"/>
      <c r="G15" s="93"/>
      <c r="H15" s="68">
        <f t="shared" si="1"/>
        <v>0</v>
      </c>
      <c r="I15" s="94"/>
      <c r="J15" s="95"/>
      <c r="K15" s="96"/>
      <c r="L15" s="72">
        <f>IF(
    H15="",
    0,
    MAX(
        0,
        H15
        - (IF(I15="X",0.2*Hinweise!$H$47,0)
        +  IF(J15="X",0.4*Hinweise!$H$47,0)
        +  IF(K15="X",0.4*Hinweise!$H$47,0))
    )
)</f>
        <v>0</v>
      </c>
      <c r="M15" s="97"/>
      <c r="N15" s="74">
        <f t="shared" si="2"/>
        <v>0</v>
      </c>
      <c r="O15" s="98"/>
      <c r="P15" s="76">
        <f t="shared" si="3"/>
        <v>0</v>
      </c>
    </row>
    <row r="16" spans="1:16" ht="23.25" x14ac:dyDescent="0.2">
      <c r="A16" s="89"/>
      <c r="B16" s="90"/>
      <c r="C16" s="91"/>
      <c r="D16" s="91"/>
      <c r="E16" s="80">
        <f t="shared" si="0"/>
        <v>0</v>
      </c>
      <c r="F16" s="92"/>
      <c r="G16" s="93"/>
      <c r="H16" s="68">
        <f t="shared" si="1"/>
        <v>0</v>
      </c>
      <c r="I16" s="94"/>
      <c r="J16" s="95"/>
      <c r="K16" s="96"/>
      <c r="L16" s="72">
        <f>IF(
    H16="",
    0,
    MAX(
        0,
        H16
        - (IF(I16="X",0.2*Hinweise!$H$47,0)
        +  IF(J16="X",0.4*Hinweise!$H$47,0)
        +  IF(K16="X",0.4*Hinweise!$H$47,0))
    )
)</f>
        <v>0</v>
      </c>
      <c r="M16" s="97"/>
      <c r="N16" s="74">
        <f t="shared" si="2"/>
        <v>0</v>
      </c>
      <c r="O16" s="98"/>
      <c r="P16" s="76">
        <f t="shared" si="3"/>
        <v>0</v>
      </c>
    </row>
    <row r="17" spans="1:16" ht="23.25" x14ac:dyDescent="0.2">
      <c r="A17" s="89"/>
      <c r="B17" s="90"/>
      <c r="C17" s="91"/>
      <c r="D17" s="91"/>
      <c r="E17" s="80">
        <f t="shared" si="0"/>
        <v>0</v>
      </c>
      <c r="F17" s="92"/>
      <c r="G17" s="93"/>
      <c r="H17" s="68">
        <f t="shared" si="1"/>
        <v>0</v>
      </c>
      <c r="I17" s="94"/>
      <c r="J17" s="95"/>
      <c r="K17" s="96"/>
      <c r="L17" s="72">
        <f>IF(
    H17="",
    0,
    MAX(
        0,
        H17
        - (IF(I17="X",0.2*Hinweise!$H$47,0)
        +  IF(J17="X",0.4*Hinweise!$H$47,0)
        +  IF(K17="X",0.4*Hinweise!$H$47,0))
    )
)</f>
        <v>0</v>
      </c>
      <c r="M17" s="97"/>
      <c r="N17" s="74">
        <f t="shared" si="2"/>
        <v>0</v>
      </c>
      <c r="O17" s="98"/>
      <c r="P17" s="76">
        <f t="shared" si="3"/>
        <v>0</v>
      </c>
    </row>
    <row r="18" spans="1:16" ht="23.25" x14ac:dyDescent="0.2">
      <c r="A18" s="89"/>
      <c r="B18" s="90"/>
      <c r="C18" s="91"/>
      <c r="D18" s="91"/>
      <c r="E18" s="80">
        <f t="shared" si="0"/>
        <v>0</v>
      </c>
      <c r="F18" s="92"/>
      <c r="G18" s="93"/>
      <c r="H18" s="68">
        <f t="shared" si="1"/>
        <v>0</v>
      </c>
      <c r="I18" s="94"/>
      <c r="J18" s="95"/>
      <c r="K18" s="96"/>
      <c r="L18" s="72">
        <f>IF(
    H18="",
    0,
    MAX(
        0,
        H18
        - (IF(I18="X",0.2*Hinweise!$H$47,0)
        +  IF(J18="X",0.4*Hinweise!$H$47,0)
        +  IF(K18="X",0.4*Hinweise!$H$47,0))
    )
)</f>
        <v>0</v>
      </c>
      <c r="M18" s="97"/>
      <c r="N18" s="74">
        <f t="shared" si="2"/>
        <v>0</v>
      </c>
      <c r="O18" s="98"/>
      <c r="P18" s="76">
        <f t="shared" si="3"/>
        <v>0</v>
      </c>
    </row>
    <row r="19" spans="1:16" ht="23.25" x14ac:dyDescent="0.2">
      <c r="A19" s="89"/>
      <c r="B19" s="90"/>
      <c r="C19" s="91"/>
      <c r="D19" s="91"/>
      <c r="E19" s="80">
        <f t="shared" si="0"/>
        <v>0</v>
      </c>
      <c r="F19" s="92"/>
      <c r="G19" s="93"/>
      <c r="H19" s="68">
        <f t="shared" si="1"/>
        <v>0</v>
      </c>
      <c r="I19" s="94"/>
      <c r="J19" s="95"/>
      <c r="K19" s="96"/>
      <c r="L19" s="72">
        <f>IF(
    H19="",
    0,
    MAX(
        0,
        H19
        - (IF(I19="X",0.2*Hinweise!$H$47,0)
        +  IF(J19="X",0.4*Hinweise!$H$47,0)
        +  IF(K19="X",0.4*Hinweise!$H$47,0))
    )
)</f>
        <v>0</v>
      </c>
      <c r="M19" s="97"/>
      <c r="N19" s="74">
        <f t="shared" si="2"/>
        <v>0</v>
      </c>
      <c r="O19" s="98"/>
      <c r="P19" s="76">
        <f t="shared" si="3"/>
        <v>0</v>
      </c>
    </row>
    <row r="20" spans="1:16" ht="23.25" x14ac:dyDescent="0.2">
      <c r="A20" s="89"/>
      <c r="B20" s="90"/>
      <c r="C20" s="91"/>
      <c r="D20" s="91"/>
      <c r="E20" s="80">
        <f t="shared" si="0"/>
        <v>0</v>
      </c>
      <c r="F20" s="92"/>
      <c r="G20" s="93"/>
      <c r="H20" s="68">
        <f t="shared" si="1"/>
        <v>0</v>
      </c>
      <c r="I20" s="94"/>
      <c r="J20" s="95"/>
      <c r="K20" s="96"/>
      <c r="L20" s="72">
        <f>IF(
    H20="",
    0,
    MAX(
        0,
        H20
        - (IF(I20="X",0.2*Hinweise!$H$47,0)
        +  IF(J20="X",0.4*Hinweise!$H$47,0)
        +  IF(K20="X",0.4*Hinweise!$H$47,0))
    )
)</f>
        <v>0</v>
      </c>
      <c r="M20" s="97"/>
      <c r="N20" s="74">
        <f t="shared" si="2"/>
        <v>0</v>
      </c>
      <c r="O20" s="98"/>
      <c r="P20" s="76">
        <f t="shared" si="3"/>
        <v>0</v>
      </c>
    </row>
    <row r="21" spans="1:16" ht="23.25" x14ac:dyDescent="0.2">
      <c r="A21" s="89"/>
      <c r="B21" s="90"/>
      <c r="C21" s="91"/>
      <c r="D21" s="91"/>
      <c r="E21" s="80">
        <f t="shared" si="0"/>
        <v>0</v>
      </c>
      <c r="F21" s="92"/>
      <c r="G21" s="93"/>
      <c r="H21" s="68">
        <f t="shared" si="1"/>
        <v>0</v>
      </c>
      <c r="I21" s="94"/>
      <c r="J21" s="95"/>
      <c r="K21" s="96"/>
      <c r="L21" s="72">
        <f>IF(
    H21="",
    0,
    MAX(
        0,
        H21
        - (IF(I21="X",0.2*Hinweise!$H$47,0)
        +  IF(J21="X",0.4*Hinweise!$H$47,0)
        +  IF(K21="X",0.4*Hinweise!$H$47,0))
    )
)</f>
        <v>0</v>
      </c>
      <c r="M21" s="97"/>
      <c r="N21" s="74">
        <f t="shared" si="2"/>
        <v>0</v>
      </c>
      <c r="O21" s="98"/>
      <c r="P21" s="76">
        <f t="shared" si="3"/>
        <v>0</v>
      </c>
    </row>
    <row r="22" spans="1:16" ht="23.25" x14ac:dyDescent="0.2">
      <c r="A22" s="89"/>
      <c r="B22" s="90"/>
      <c r="C22" s="91"/>
      <c r="D22" s="91"/>
      <c r="E22" s="80">
        <f t="shared" si="0"/>
        <v>0</v>
      </c>
      <c r="F22" s="92"/>
      <c r="G22" s="93"/>
      <c r="H22" s="68">
        <f t="shared" si="1"/>
        <v>0</v>
      </c>
      <c r="I22" s="94"/>
      <c r="J22" s="95"/>
      <c r="K22" s="96"/>
      <c r="L22" s="72">
        <f>IF(
    H22="",
    0,
    MAX(
        0,
        H22
        - (IF(I22="X",0.2*Hinweise!$H$47,0)
        +  IF(J22="X",0.4*Hinweise!$H$47,0)
        +  IF(K22="X",0.4*Hinweise!$H$47,0))
    )
)</f>
        <v>0</v>
      </c>
      <c r="M22" s="97"/>
      <c r="N22" s="74">
        <f t="shared" si="2"/>
        <v>0</v>
      </c>
      <c r="O22" s="98"/>
      <c r="P22" s="76">
        <f t="shared" si="3"/>
        <v>0</v>
      </c>
    </row>
    <row r="23" spans="1:16" ht="23.25" x14ac:dyDescent="0.2">
      <c r="A23" s="89"/>
      <c r="B23" s="90"/>
      <c r="C23" s="91"/>
      <c r="D23" s="91"/>
      <c r="E23" s="80">
        <f t="shared" si="0"/>
        <v>0</v>
      </c>
      <c r="F23" s="92"/>
      <c r="G23" s="93"/>
      <c r="H23" s="68">
        <f t="shared" si="1"/>
        <v>0</v>
      </c>
      <c r="I23" s="94"/>
      <c r="J23" s="95"/>
      <c r="K23" s="96"/>
      <c r="L23" s="72">
        <f>IF(
    H23="",
    0,
    MAX(
        0,
        H23
        - (IF(I23="X",0.2*Hinweise!$H$47,0)
        +  IF(J23="X",0.4*Hinweise!$H$47,0)
        +  IF(K23="X",0.4*Hinweise!$H$47,0))
    )
)</f>
        <v>0</v>
      </c>
      <c r="M23" s="97"/>
      <c r="N23" s="74">
        <f t="shared" si="2"/>
        <v>0</v>
      </c>
      <c r="O23" s="98"/>
      <c r="P23" s="76">
        <f t="shared" si="3"/>
        <v>0</v>
      </c>
    </row>
    <row r="24" spans="1:16" ht="23.25" x14ac:dyDescent="0.2">
      <c r="A24" s="89"/>
      <c r="B24" s="90"/>
      <c r="C24" s="91"/>
      <c r="D24" s="91"/>
      <c r="E24" s="80">
        <f t="shared" si="0"/>
        <v>0</v>
      </c>
      <c r="F24" s="92"/>
      <c r="G24" s="93"/>
      <c r="H24" s="68">
        <f t="shared" si="1"/>
        <v>0</v>
      </c>
      <c r="I24" s="94"/>
      <c r="J24" s="95"/>
      <c r="K24" s="96"/>
      <c r="L24" s="72">
        <f>IF(
    H24="",
    0,
    MAX(
        0,
        H24
        - (IF(I24="X",0.2*Hinweise!$H$47,0)
        +  IF(J24="X",0.4*Hinweise!$H$47,0)
        +  IF(K24="X",0.4*Hinweise!$H$47,0))
    )
)</f>
        <v>0</v>
      </c>
      <c r="M24" s="97"/>
      <c r="N24" s="74">
        <f t="shared" si="2"/>
        <v>0</v>
      </c>
      <c r="O24" s="98"/>
      <c r="P24" s="76">
        <f t="shared" si="3"/>
        <v>0</v>
      </c>
    </row>
    <row r="25" spans="1:16" ht="23.25" x14ac:dyDescent="0.2">
      <c r="A25" s="89"/>
      <c r="B25" s="90"/>
      <c r="C25" s="91"/>
      <c r="D25" s="91"/>
      <c r="E25" s="80">
        <f t="shared" si="0"/>
        <v>0</v>
      </c>
      <c r="F25" s="92"/>
      <c r="G25" s="93"/>
      <c r="H25" s="68">
        <f t="shared" si="1"/>
        <v>0</v>
      </c>
      <c r="I25" s="94"/>
      <c r="J25" s="95"/>
      <c r="K25" s="96"/>
      <c r="L25" s="72">
        <f>IF(
    H25="",
    0,
    MAX(
        0,
        H25
        - (IF(I25="X",0.2*Hinweise!$H$47,0)
        +  IF(J25="X",0.4*Hinweise!$H$47,0)
        +  IF(K25="X",0.4*Hinweise!$H$47,0))
    )
)</f>
        <v>0</v>
      </c>
      <c r="M25" s="97"/>
      <c r="N25" s="74">
        <f t="shared" si="2"/>
        <v>0</v>
      </c>
      <c r="O25" s="98"/>
      <c r="P25" s="76">
        <f t="shared" si="3"/>
        <v>0</v>
      </c>
    </row>
    <row r="26" spans="1:16" ht="23.25" x14ac:dyDescent="0.2">
      <c r="A26" s="89"/>
      <c r="B26" s="90"/>
      <c r="C26" s="91"/>
      <c r="D26" s="91"/>
      <c r="E26" s="80">
        <f t="shared" si="0"/>
        <v>0</v>
      </c>
      <c r="F26" s="92"/>
      <c r="G26" s="93"/>
      <c r="H26" s="68">
        <f t="shared" si="1"/>
        <v>0</v>
      </c>
      <c r="I26" s="94"/>
      <c r="J26" s="95"/>
      <c r="K26" s="96"/>
      <c r="L26" s="72">
        <f>IF(
    H26="",
    0,
    MAX(
        0,
        H26
        - (IF(I26="X",0.2*Hinweise!$H$47,0)
        +  IF(J26="X",0.4*Hinweise!$H$47,0)
        +  IF(K26="X",0.4*Hinweise!$H$47,0))
    )
)</f>
        <v>0</v>
      </c>
      <c r="M26" s="97"/>
      <c r="N26" s="74">
        <f t="shared" si="2"/>
        <v>0</v>
      </c>
      <c r="O26" s="98"/>
      <c r="P26" s="76">
        <f t="shared" si="3"/>
        <v>0</v>
      </c>
    </row>
    <row r="27" spans="1:16" ht="23.25" x14ac:dyDescent="0.2">
      <c r="A27" s="89"/>
      <c r="B27" s="90"/>
      <c r="C27" s="91"/>
      <c r="D27" s="91"/>
      <c r="E27" s="80">
        <f t="shared" si="0"/>
        <v>0</v>
      </c>
      <c r="F27" s="92"/>
      <c r="G27" s="93"/>
      <c r="H27" s="68">
        <f t="shared" si="1"/>
        <v>0</v>
      </c>
      <c r="I27" s="94"/>
      <c r="J27" s="95"/>
      <c r="K27" s="96"/>
      <c r="L27" s="72">
        <f>IF(
    H27="",
    0,
    MAX(
        0,
        H27
        - (IF(I27="X",0.2*Hinweise!$H$47,0)
        +  IF(J27="X",0.4*Hinweise!$H$47,0)
        +  IF(K27="X",0.4*Hinweise!$H$47,0))
    )
)</f>
        <v>0</v>
      </c>
      <c r="M27" s="97"/>
      <c r="N27" s="74">
        <f t="shared" si="2"/>
        <v>0</v>
      </c>
      <c r="O27" s="98"/>
      <c r="P27" s="76">
        <f t="shared" si="3"/>
        <v>0</v>
      </c>
    </row>
    <row r="28" spans="1:16" ht="23.25" x14ac:dyDescent="0.2">
      <c r="A28" s="89"/>
      <c r="B28" s="90"/>
      <c r="C28" s="91"/>
      <c r="D28" s="91"/>
      <c r="E28" s="80">
        <f t="shared" si="0"/>
        <v>0</v>
      </c>
      <c r="F28" s="92"/>
      <c r="G28" s="93"/>
      <c r="H28" s="68">
        <f t="shared" si="1"/>
        <v>0</v>
      </c>
      <c r="I28" s="94"/>
      <c r="J28" s="95"/>
      <c r="K28" s="96"/>
      <c r="L28" s="72">
        <f>IF(
    H28="",
    0,
    MAX(
        0,
        H28
        - (IF(I28="X",0.2*Hinweise!$H$47,0)
        +  IF(J28="X",0.4*Hinweise!$H$47,0)
        +  IF(K28="X",0.4*Hinweise!$H$47,0))
    )
)</f>
        <v>0</v>
      </c>
      <c r="M28" s="97"/>
      <c r="N28" s="74">
        <f t="shared" si="2"/>
        <v>0</v>
      </c>
      <c r="O28" s="98"/>
      <c r="P28" s="76">
        <f t="shared" si="3"/>
        <v>0</v>
      </c>
    </row>
    <row r="29" spans="1:16" ht="23.25" x14ac:dyDescent="0.2">
      <c r="A29" s="89"/>
      <c r="B29" s="90"/>
      <c r="C29" s="91"/>
      <c r="D29" s="91"/>
      <c r="E29" s="80">
        <f t="shared" si="0"/>
        <v>0</v>
      </c>
      <c r="F29" s="92"/>
      <c r="G29" s="93"/>
      <c r="H29" s="68">
        <f t="shared" si="1"/>
        <v>0</v>
      </c>
      <c r="I29" s="94"/>
      <c r="J29" s="95"/>
      <c r="K29" s="96"/>
      <c r="L29" s="72">
        <f>IF(
    H29="",
    0,
    MAX(
        0,
        H29
        - (IF(I29="X",0.2*Hinweise!$H$47,0)
        +  IF(J29="X",0.4*Hinweise!$H$47,0)
        +  IF(K29="X",0.4*Hinweise!$H$47,0))
    )
)</f>
        <v>0</v>
      </c>
      <c r="M29" s="97"/>
      <c r="N29" s="74">
        <f t="shared" si="2"/>
        <v>0</v>
      </c>
      <c r="O29" s="98"/>
      <c r="P29" s="76">
        <f t="shared" si="3"/>
        <v>0</v>
      </c>
    </row>
    <row r="30" spans="1:16" ht="23.25" x14ac:dyDescent="0.2">
      <c r="A30" s="89"/>
      <c r="B30" s="90"/>
      <c r="C30" s="91"/>
      <c r="D30" s="91"/>
      <c r="E30" s="80">
        <f t="shared" si="0"/>
        <v>0</v>
      </c>
      <c r="F30" s="92"/>
      <c r="G30" s="93"/>
      <c r="H30" s="68">
        <f t="shared" si="1"/>
        <v>0</v>
      </c>
      <c r="I30" s="94"/>
      <c r="J30" s="95"/>
      <c r="K30" s="96"/>
      <c r="L30" s="72">
        <f>IF(
    H30="",
    0,
    MAX(
        0,
        H30
        - (IF(I30="X",0.2*Hinweise!$H$47,0)
        +  IF(J30="X",0.4*Hinweise!$H$47,0)
        +  IF(K30="X",0.4*Hinweise!$H$47,0))
    )
)</f>
        <v>0</v>
      </c>
      <c r="M30" s="97"/>
      <c r="N30" s="74">
        <f t="shared" si="2"/>
        <v>0</v>
      </c>
      <c r="O30" s="98"/>
      <c r="P30" s="76">
        <f t="shared" si="3"/>
        <v>0</v>
      </c>
    </row>
    <row r="31" spans="1:16" ht="23.25" x14ac:dyDescent="0.2">
      <c r="A31" s="89"/>
      <c r="B31" s="90"/>
      <c r="C31" s="91"/>
      <c r="D31" s="91"/>
      <c r="E31" s="80">
        <f t="shared" si="0"/>
        <v>0</v>
      </c>
      <c r="F31" s="92"/>
      <c r="G31" s="93"/>
      <c r="H31" s="68">
        <f t="shared" si="1"/>
        <v>0</v>
      </c>
      <c r="I31" s="94"/>
      <c r="J31" s="95"/>
      <c r="K31" s="96"/>
      <c r="L31" s="72">
        <f>IF(
    H31="",
    0,
    MAX(
        0,
        H31
        - (IF(I31="X",0.2*Hinweise!$H$47,0)
        +  IF(J31="X",0.4*Hinweise!$H$47,0)
        +  IF(K31="X",0.4*Hinweise!$H$47,0))
    )
)</f>
        <v>0</v>
      </c>
      <c r="M31" s="97"/>
      <c r="N31" s="74">
        <f t="shared" si="2"/>
        <v>0</v>
      </c>
      <c r="O31" s="98"/>
      <c r="P31" s="76">
        <f t="shared" si="3"/>
        <v>0</v>
      </c>
    </row>
    <row r="32" spans="1:16" ht="23.25" x14ac:dyDescent="0.2">
      <c r="A32" s="89"/>
      <c r="B32" s="90"/>
      <c r="C32" s="91"/>
      <c r="D32" s="91"/>
      <c r="E32" s="80">
        <f t="shared" si="0"/>
        <v>0</v>
      </c>
      <c r="F32" s="92"/>
      <c r="G32" s="93"/>
      <c r="H32" s="68">
        <f t="shared" si="1"/>
        <v>0</v>
      </c>
      <c r="I32" s="94"/>
      <c r="J32" s="95"/>
      <c r="K32" s="96"/>
      <c r="L32" s="72">
        <f>IF(
    H32="",
    0,
    MAX(
        0,
        H32
        - (IF(I32="X",0.2*Hinweise!$H$47,0)
        +  IF(J32="X",0.4*Hinweise!$H$47,0)
        +  IF(K32="X",0.4*Hinweise!$H$47,0))
    )
)</f>
        <v>0</v>
      </c>
      <c r="M32" s="97"/>
      <c r="N32" s="74">
        <f t="shared" si="2"/>
        <v>0</v>
      </c>
      <c r="O32" s="98"/>
      <c r="P32" s="76">
        <f t="shared" si="3"/>
        <v>0</v>
      </c>
    </row>
    <row r="33" spans="1:16" ht="23.25" x14ac:dyDescent="0.2">
      <c r="A33" s="89"/>
      <c r="B33" s="90"/>
      <c r="C33" s="91"/>
      <c r="D33" s="91"/>
      <c r="E33" s="80">
        <f t="shared" si="0"/>
        <v>0</v>
      </c>
      <c r="F33" s="92"/>
      <c r="G33" s="93"/>
      <c r="H33" s="68">
        <f t="shared" si="1"/>
        <v>0</v>
      </c>
      <c r="I33" s="94"/>
      <c r="J33" s="95"/>
      <c r="K33" s="96"/>
      <c r="L33" s="72">
        <f>IF(
    H33="",
    0,
    MAX(
        0,
        H33
        - (IF(I33="X",0.2*Hinweise!$H$47,0)
        +  IF(J33="X",0.4*Hinweise!$H$47,0)
        +  IF(K33="X",0.4*Hinweise!$H$47,0))
    )
)</f>
        <v>0</v>
      </c>
      <c r="M33" s="97"/>
      <c r="N33" s="74">
        <f t="shared" si="2"/>
        <v>0</v>
      </c>
      <c r="O33" s="98"/>
      <c r="P33" s="76">
        <f t="shared" si="3"/>
        <v>0</v>
      </c>
    </row>
    <row r="34" spans="1:16" ht="24" thickBot="1" x14ac:dyDescent="0.25">
      <c r="A34" s="99"/>
      <c r="B34" s="129"/>
      <c r="C34" s="100"/>
      <c r="D34" s="100"/>
      <c r="E34" s="80">
        <f t="shared" si="0"/>
        <v>0</v>
      </c>
      <c r="F34" s="101"/>
      <c r="G34" s="102"/>
      <c r="H34" s="68">
        <f t="shared" si="1"/>
        <v>0</v>
      </c>
      <c r="I34" s="103"/>
      <c r="J34" s="104"/>
      <c r="K34" s="105"/>
      <c r="L34" s="72">
        <f>IF(
    H34="",
    0,
    MAX(
        0,
        H34
        - (IF(I34="X",0.2*Hinweise!$H$47,0)
        +  IF(J34="X",0.4*Hinweise!$H$47,0)
        +  IF(K34="X",0.4*Hinweise!$H$47,0))
    )
)</f>
        <v>0</v>
      </c>
      <c r="M34" s="106"/>
      <c r="N34" s="74">
        <f t="shared" si="2"/>
        <v>0</v>
      </c>
      <c r="O34" s="107"/>
      <c r="P34" s="76">
        <f t="shared" si="3"/>
        <v>0</v>
      </c>
    </row>
    <row r="35" spans="1:16" ht="24" customHeight="1" thickBot="1" x14ac:dyDescent="0.25">
      <c r="A35" s="108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10">
        <f>IF(SUM(P4:P34)&lt;=0,0,SUM(P4:P34))</f>
        <v>0</v>
      </c>
    </row>
    <row r="36" spans="1:16" ht="24" thickTop="1" x14ac:dyDescent="0.35">
      <c r="A36" s="111"/>
      <c r="B36" s="112"/>
      <c r="C36" s="112"/>
      <c r="D36" s="113"/>
      <c r="E36" s="113"/>
      <c r="F36" s="114"/>
      <c r="G36" s="115"/>
      <c r="H36" s="112"/>
      <c r="I36" s="112"/>
      <c r="J36" s="116"/>
      <c r="K36" s="117"/>
      <c r="L36" s="117"/>
      <c r="M36" s="117"/>
      <c r="N36" s="117"/>
      <c r="O36" s="117"/>
      <c r="P36" s="118"/>
    </row>
    <row r="37" spans="1:16" ht="23.25" x14ac:dyDescent="0.35">
      <c r="A37" s="111" t="s">
        <v>8</v>
      </c>
      <c r="B37" s="112"/>
      <c r="C37" s="112"/>
      <c r="D37" s="170" t="s">
        <v>11</v>
      </c>
      <c r="E37" s="170"/>
      <c r="F37" s="170"/>
      <c r="G37" s="170"/>
      <c r="H37" s="170"/>
      <c r="I37" s="112"/>
      <c r="J37" s="116"/>
      <c r="K37" s="119"/>
      <c r="L37" s="119"/>
      <c r="M37" s="119"/>
      <c r="N37" s="119"/>
      <c r="O37" s="119"/>
      <c r="P37" s="120"/>
    </row>
    <row r="38" spans="1:16" x14ac:dyDescent="0.2">
      <c r="A38" s="20"/>
      <c r="B38" s="1"/>
      <c r="C38" s="1"/>
      <c r="G38" s="16"/>
      <c r="H38" s="4"/>
    </row>
    <row r="39" spans="1:16" x14ac:dyDescent="0.2">
      <c r="A39" s="20"/>
      <c r="B39" s="1"/>
      <c r="C39" s="1"/>
      <c r="G39" s="16"/>
      <c r="H39" s="4"/>
    </row>
    <row r="40" spans="1:16" hidden="1" x14ac:dyDescent="0.2">
      <c r="A40" s="157" t="s">
        <v>12</v>
      </c>
      <c r="B40" s="157"/>
      <c r="C40" s="157"/>
      <c r="D40" s="157"/>
    </row>
    <row r="41" spans="1:16" hidden="1" x14ac:dyDescent="0.2">
      <c r="A41" s="57" t="s">
        <v>3</v>
      </c>
      <c r="B41" s="57"/>
      <c r="C41" s="57"/>
      <c r="D41" s="58" t="s">
        <v>9</v>
      </c>
      <c r="F41" s="2"/>
      <c r="G41" s="3"/>
    </row>
    <row r="42" spans="1:16" hidden="1" x14ac:dyDescent="0.2">
      <c r="A42" s="58">
        <v>0</v>
      </c>
      <c r="B42" s="58"/>
      <c r="C42" s="58"/>
      <c r="D42" s="128">
        <v>0</v>
      </c>
      <c r="F42" s="2"/>
      <c r="G42" s="3"/>
    </row>
    <row r="43" spans="1:16" hidden="1" x14ac:dyDescent="0.2">
      <c r="A43" s="58">
        <v>1</v>
      </c>
      <c r="B43" s="58"/>
      <c r="C43" s="58"/>
      <c r="D43" s="128">
        <v>0</v>
      </c>
      <c r="F43" s="2"/>
      <c r="G43" s="3"/>
    </row>
    <row r="44" spans="1:16" hidden="1" x14ac:dyDescent="0.2">
      <c r="A44" s="58">
        <v>8</v>
      </c>
      <c r="B44" s="58"/>
      <c r="C44" s="58"/>
      <c r="D44" s="128">
        <v>14</v>
      </c>
      <c r="F44" s="2"/>
      <c r="G44" s="3"/>
    </row>
    <row r="45" spans="1:16" hidden="1" x14ac:dyDescent="0.2">
      <c r="A45" s="57"/>
      <c r="B45" s="57"/>
      <c r="C45" s="57"/>
      <c r="D45" s="58"/>
    </row>
    <row r="46" spans="1:16" hidden="1" x14ac:dyDescent="0.2">
      <c r="A46" s="57"/>
      <c r="B46" s="57"/>
      <c r="C46" s="57"/>
      <c r="D46" s="58"/>
    </row>
    <row r="47" spans="1:16" hidden="1" x14ac:dyDescent="0.2">
      <c r="A47" s="157" t="s">
        <v>13</v>
      </c>
      <c r="B47" s="157"/>
      <c r="C47" s="157"/>
      <c r="D47" s="157"/>
    </row>
    <row r="48" spans="1:16" hidden="1" x14ac:dyDescent="0.2">
      <c r="A48" s="58" t="s">
        <v>15</v>
      </c>
      <c r="B48" s="57"/>
      <c r="C48" s="57"/>
      <c r="D48" s="128">
        <v>14</v>
      </c>
    </row>
    <row r="49" spans="1:4" hidden="1" x14ac:dyDescent="0.2">
      <c r="A49" s="58" t="s">
        <v>14</v>
      </c>
      <c r="B49" s="57"/>
      <c r="C49" s="57"/>
      <c r="D49" s="128">
        <v>28</v>
      </c>
    </row>
    <row r="50" spans="1:4" hidden="1" x14ac:dyDescent="0.2">
      <c r="A50" s="58" t="s">
        <v>16</v>
      </c>
      <c r="B50" s="57"/>
      <c r="C50" s="57"/>
      <c r="D50" s="128">
        <v>14</v>
      </c>
    </row>
    <row r="51" spans="1:4" hidden="1" x14ac:dyDescent="0.2">
      <c r="A51" s="124"/>
      <c r="B51" s="57"/>
      <c r="C51" s="57"/>
      <c r="D51" s="125"/>
    </row>
    <row r="52" spans="1:4" hidden="1" x14ac:dyDescent="0.2">
      <c r="A52" s="124"/>
      <c r="B52" s="57"/>
      <c r="C52" s="57"/>
      <c r="D52" s="125"/>
    </row>
    <row r="53" spans="1:4" hidden="1" x14ac:dyDescent="0.2">
      <c r="A53" s="162" t="s">
        <v>38</v>
      </c>
      <c r="B53" s="162"/>
      <c r="C53" s="162"/>
      <c r="D53" s="162"/>
    </row>
    <row r="54" spans="1:4" hidden="1" x14ac:dyDescent="0.2">
      <c r="A54" s="124"/>
      <c r="B54" s="57"/>
      <c r="C54" s="57"/>
      <c r="D54" s="125"/>
    </row>
    <row r="55" spans="1:4" hidden="1" x14ac:dyDescent="0.2">
      <c r="A55" s="126" t="s">
        <v>42</v>
      </c>
      <c r="B55" s="57"/>
      <c r="C55" s="57"/>
      <c r="D55" s="127">
        <v>0.3</v>
      </c>
    </row>
    <row r="56" spans="1:4" hidden="1" x14ac:dyDescent="0.2">
      <c r="A56" s="124"/>
      <c r="B56" s="57"/>
      <c r="C56" s="57"/>
      <c r="D56" s="125"/>
    </row>
    <row r="57" spans="1:4" hidden="1" x14ac:dyDescent="0.2">
      <c r="A57" s="162" t="s">
        <v>39</v>
      </c>
      <c r="B57" s="162"/>
      <c r="C57" s="162"/>
      <c r="D57" s="162"/>
    </row>
    <row r="58" spans="1:4" hidden="1" x14ac:dyDescent="0.2">
      <c r="A58" s="124"/>
      <c r="B58" s="57"/>
      <c r="C58" s="57"/>
      <c r="D58" s="125"/>
    </row>
    <row r="59" spans="1:4" hidden="1" x14ac:dyDescent="0.2">
      <c r="A59" s="126" t="s">
        <v>40</v>
      </c>
      <c r="B59" s="57"/>
      <c r="C59" s="57"/>
      <c r="D59" s="127">
        <v>20</v>
      </c>
    </row>
    <row r="60" spans="1:4" hidden="1" x14ac:dyDescent="0.2">
      <c r="A60" s="124"/>
      <c r="B60" s="57"/>
      <c r="C60" s="57"/>
      <c r="D60" s="125"/>
    </row>
  </sheetData>
  <mergeCells count="21">
    <mergeCell ref="P2:P3"/>
    <mergeCell ref="A1:F1"/>
    <mergeCell ref="H1:J1"/>
    <mergeCell ref="L1:M1"/>
    <mergeCell ref="O1:P1"/>
    <mergeCell ref="A2:A3"/>
    <mergeCell ref="B2:B3"/>
    <mergeCell ref="C2:D2"/>
    <mergeCell ref="E2:E3"/>
    <mergeCell ref="F2:F3"/>
    <mergeCell ref="G2:G3"/>
    <mergeCell ref="I2:K2"/>
    <mergeCell ref="L2:L3"/>
    <mergeCell ref="A53:D53"/>
    <mergeCell ref="A57:D57"/>
    <mergeCell ref="M2:M3"/>
    <mergeCell ref="N2:N3"/>
    <mergeCell ref="O2:O3"/>
    <mergeCell ref="D37:H37"/>
    <mergeCell ref="A40:D40"/>
    <mergeCell ref="A47:D47"/>
  </mergeCells>
  <pageMargins left="0.70866141732283472" right="0.70866141732283472" top="0.78740157480314965" bottom="0.78740157480314965" header="0.31496062992125984" footer="0.31496062992125984"/>
  <pageSetup paperSize="9" scale="50" orientation="landscape" r:id="rId1"/>
  <headerFooter>
    <oddHeader xml:space="preserve">&amp;CReisekostenabrechnung 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fa00cb80-36b8-4666-8576-0d5bc22dede3</BSO999929>
</file>

<file path=customXml/itemProps1.xml><?xml version="1.0" encoding="utf-8"?>
<ds:datastoreItem xmlns:ds="http://schemas.openxmlformats.org/officeDocument/2006/customXml" ds:itemID="{DBBDC7B5-3C11-428C-B73B-8F2424EEDFA6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Hinweise</vt:lpstr>
      <vt:lpstr>Abrechnung</vt:lpstr>
    </vt:vector>
  </TitlesOfParts>
  <Company>Steuerkanzlei Miczka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 Miczka</dc:creator>
  <cp:lastModifiedBy>Sebastian Reingruber</cp:lastModifiedBy>
  <cp:lastPrinted>2023-12-05T14:24:20Z</cp:lastPrinted>
  <dcterms:created xsi:type="dcterms:W3CDTF">2000-07-26T12:44:05Z</dcterms:created>
  <dcterms:modified xsi:type="dcterms:W3CDTF">2025-12-05T10:14:03Z</dcterms:modified>
</cp:coreProperties>
</file>