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ausgaben\30 Arbeitshilfen\Abrechnungsprogramme\"/>
    </mc:Choice>
  </mc:AlternateContent>
  <xr:revisionPtr revIDLastSave="0" documentId="13_ncr:1_{DEDB7635-29A3-4E9B-9912-85046DFD8827}" xr6:coauthVersionLast="47" xr6:coauthVersionMax="47" xr10:uidLastSave="{00000000-0000-0000-0000-000000000000}"/>
  <bookViews>
    <workbookView xWindow="-120" yWindow="-120" windowWidth="38640" windowHeight="21240" tabRatio="925" xr2:uid="{00000000-000D-0000-FFFF-FFFF00000000}"/>
  </bookViews>
  <sheets>
    <sheet name="Hinweise" sheetId="44" r:id="rId1"/>
    <sheet name="Januar" sheetId="45" r:id="rId2"/>
    <sheet name="Februar" sheetId="47" r:id="rId3"/>
    <sheet name="März" sheetId="48" r:id="rId4"/>
    <sheet name="April" sheetId="49" r:id="rId5"/>
    <sheet name="Mai" sheetId="50" r:id="rId6"/>
    <sheet name="Juni" sheetId="51" r:id="rId7"/>
    <sheet name="Juli" sheetId="52" r:id="rId8"/>
    <sheet name="August" sheetId="53" r:id="rId9"/>
    <sheet name="September" sheetId="54" r:id="rId10"/>
    <sheet name="Oktober" sheetId="55" r:id="rId11"/>
    <sheet name="November" sheetId="56" r:id="rId12"/>
    <sheet name="Dezember" sheetId="57" r:id="rId13"/>
    <sheet name="Gesamtjahr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7" l="1"/>
  <c r="L6" i="57"/>
  <c r="L7" i="57"/>
  <c r="L8" i="57"/>
  <c r="L9" i="57"/>
  <c r="L10" i="57"/>
  <c r="L11" i="57"/>
  <c r="L12" i="57"/>
  <c r="L13" i="57"/>
  <c r="L14" i="57"/>
  <c r="L15" i="57"/>
  <c r="L16" i="57"/>
  <c r="L17" i="57"/>
  <c r="L18" i="57"/>
  <c r="L19" i="57"/>
  <c r="L20" i="57"/>
  <c r="L21" i="57"/>
  <c r="L22" i="57"/>
  <c r="L23" i="57"/>
  <c r="L24" i="57"/>
  <c r="L25" i="57"/>
  <c r="L26" i="57"/>
  <c r="L27" i="57"/>
  <c r="L28" i="57"/>
  <c r="L29" i="57"/>
  <c r="L30" i="57"/>
  <c r="L31" i="57"/>
  <c r="L32" i="57"/>
  <c r="L33" i="57"/>
  <c r="L34" i="57"/>
  <c r="L4" i="57"/>
  <c r="L5" i="56"/>
  <c r="L6" i="56"/>
  <c r="L7" i="56"/>
  <c r="L8" i="56"/>
  <c r="L9" i="56"/>
  <c r="L10" i="56"/>
  <c r="L11" i="56"/>
  <c r="L12" i="56"/>
  <c r="L13" i="56"/>
  <c r="L14" i="56"/>
  <c r="L15" i="56"/>
  <c r="L16" i="56"/>
  <c r="L17" i="56"/>
  <c r="L18" i="56"/>
  <c r="L19" i="56"/>
  <c r="L20" i="56"/>
  <c r="L21" i="56"/>
  <c r="L22" i="56"/>
  <c r="L23" i="56"/>
  <c r="L24" i="56"/>
  <c r="L25" i="56"/>
  <c r="L26" i="56"/>
  <c r="L27" i="56"/>
  <c r="L28" i="56"/>
  <c r="L29" i="56"/>
  <c r="L30" i="56"/>
  <c r="L31" i="56"/>
  <c r="L32" i="56"/>
  <c r="L33" i="56"/>
  <c r="L4" i="56"/>
  <c r="L5" i="55"/>
  <c r="L6" i="55"/>
  <c r="L7" i="55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4" i="55"/>
  <c r="L5" i="54"/>
  <c r="L6" i="54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4" i="54"/>
  <c r="L5" i="53"/>
  <c r="L6" i="53"/>
  <c r="L7" i="53"/>
  <c r="L8" i="53"/>
  <c r="L9" i="53"/>
  <c r="L10" i="53"/>
  <c r="L11" i="53"/>
  <c r="L12" i="53"/>
  <c r="L13" i="53"/>
  <c r="L14" i="53"/>
  <c r="L15" i="53"/>
  <c r="L16" i="53"/>
  <c r="L17" i="53"/>
  <c r="L18" i="53"/>
  <c r="L19" i="53"/>
  <c r="L20" i="53"/>
  <c r="L21" i="53"/>
  <c r="L22" i="53"/>
  <c r="L23" i="53"/>
  <c r="L24" i="53"/>
  <c r="L25" i="53"/>
  <c r="L26" i="53"/>
  <c r="L27" i="53"/>
  <c r="L28" i="53"/>
  <c r="L29" i="53"/>
  <c r="L30" i="53"/>
  <c r="L31" i="53"/>
  <c r="L32" i="53"/>
  <c r="L33" i="53"/>
  <c r="L34" i="53"/>
  <c r="L4" i="53"/>
  <c r="L5" i="52"/>
  <c r="L6" i="52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4" i="52"/>
  <c r="L5" i="51"/>
  <c r="L6" i="51"/>
  <c r="L7" i="51"/>
  <c r="L8" i="51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L4" i="51"/>
  <c r="L5" i="50"/>
  <c r="L6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4" i="50"/>
  <c r="L5" i="49"/>
  <c r="L6" i="49"/>
  <c r="L7" i="49"/>
  <c r="L8" i="49"/>
  <c r="L9" i="49"/>
  <c r="L10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28" i="49"/>
  <c r="L29" i="49"/>
  <c r="L30" i="49"/>
  <c r="L31" i="49"/>
  <c r="L32" i="49"/>
  <c r="L33" i="49"/>
  <c r="L4" i="49"/>
  <c r="L5" i="48"/>
  <c r="L6" i="48"/>
  <c r="L7" i="48"/>
  <c r="L8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4" i="48"/>
  <c r="L5" i="47"/>
  <c r="L6" i="47"/>
  <c r="L7" i="47"/>
  <c r="L8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4" i="47"/>
  <c r="L5" i="45"/>
  <c r="L6" i="45"/>
  <c r="L7" i="45"/>
  <c r="L8" i="45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P26" i="44" l="1"/>
  <c r="P27" i="44"/>
  <c r="P28" i="44"/>
  <c r="P29" i="44"/>
  <c r="P30" i="44"/>
  <c r="P31" i="44"/>
  <c r="P32" i="44"/>
  <c r="P25" i="44"/>
  <c r="N5" i="57" l="1"/>
  <c r="N6" i="57"/>
  <c r="N7" i="57"/>
  <c r="N8" i="57"/>
  <c r="N9" i="57"/>
  <c r="N10" i="57"/>
  <c r="N11" i="57"/>
  <c r="N12" i="57"/>
  <c r="N13" i="57"/>
  <c r="N14" i="57"/>
  <c r="N15" i="57"/>
  <c r="N16" i="57"/>
  <c r="N17" i="57"/>
  <c r="N18" i="57"/>
  <c r="N19" i="57"/>
  <c r="N20" i="57"/>
  <c r="N21" i="57"/>
  <c r="N22" i="57"/>
  <c r="N23" i="57"/>
  <c r="N24" i="57"/>
  <c r="N25" i="57"/>
  <c r="N26" i="57"/>
  <c r="N27" i="57"/>
  <c r="N28" i="57"/>
  <c r="N29" i="57"/>
  <c r="N30" i="57"/>
  <c r="N31" i="57"/>
  <c r="N32" i="57"/>
  <c r="N33" i="57"/>
  <c r="N34" i="57"/>
  <c r="N4" i="57"/>
  <c r="N5" i="56"/>
  <c r="N6" i="56"/>
  <c r="N7" i="56"/>
  <c r="N8" i="56"/>
  <c r="N9" i="56"/>
  <c r="N10" i="56"/>
  <c r="N11" i="56"/>
  <c r="N12" i="56"/>
  <c r="N13" i="56"/>
  <c r="N14" i="56"/>
  <c r="N15" i="56"/>
  <c r="N16" i="56"/>
  <c r="N17" i="56"/>
  <c r="N18" i="56"/>
  <c r="N19" i="56"/>
  <c r="N20" i="56"/>
  <c r="N21" i="56"/>
  <c r="N22" i="56"/>
  <c r="N23" i="56"/>
  <c r="N24" i="56"/>
  <c r="N25" i="56"/>
  <c r="N26" i="56"/>
  <c r="N27" i="56"/>
  <c r="N28" i="56"/>
  <c r="N29" i="56"/>
  <c r="N30" i="56"/>
  <c r="N31" i="56"/>
  <c r="N32" i="56"/>
  <c r="N33" i="56"/>
  <c r="N4" i="56"/>
  <c r="N5" i="55"/>
  <c r="N6" i="55"/>
  <c r="N7" i="55"/>
  <c r="N8" i="55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23" i="55"/>
  <c r="N24" i="55"/>
  <c r="N25" i="55"/>
  <c r="N26" i="55"/>
  <c r="N27" i="55"/>
  <c r="N28" i="55"/>
  <c r="N29" i="55"/>
  <c r="N30" i="55"/>
  <c r="N31" i="55"/>
  <c r="N32" i="55"/>
  <c r="N33" i="55"/>
  <c r="N34" i="55"/>
  <c r="N4" i="55"/>
  <c r="N5" i="54"/>
  <c r="N6" i="54"/>
  <c r="N7" i="54"/>
  <c r="N8" i="54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27" i="54"/>
  <c r="N28" i="54"/>
  <c r="N29" i="54"/>
  <c r="N30" i="54"/>
  <c r="N31" i="54"/>
  <c r="N32" i="54"/>
  <c r="N33" i="54"/>
  <c r="N4" i="54"/>
  <c r="N5" i="53"/>
  <c r="N6" i="53"/>
  <c r="N7" i="53"/>
  <c r="N8" i="53"/>
  <c r="N9" i="53"/>
  <c r="N10" i="53"/>
  <c r="N11" i="53"/>
  <c r="N12" i="53"/>
  <c r="N13" i="53"/>
  <c r="N14" i="53"/>
  <c r="N15" i="53"/>
  <c r="N16" i="53"/>
  <c r="N17" i="53"/>
  <c r="N18" i="53"/>
  <c r="N19" i="53"/>
  <c r="N20" i="53"/>
  <c r="N21" i="53"/>
  <c r="N22" i="53"/>
  <c r="N23" i="53"/>
  <c r="N24" i="53"/>
  <c r="N25" i="53"/>
  <c r="N26" i="53"/>
  <c r="N27" i="53"/>
  <c r="N28" i="53"/>
  <c r="N29" i="53"/>
  <c r="N30" i="53"/>
  <c r="N31" i="53"/>
  <c r="N32" i="53"/>
  <c r="N33" i="53"/>
  <c r="N34" i="53"/>
  <c r="N4" i="53"/>
  <c r="N5" i="52"/>
  <c r="N6" i="52"/>
  <c r="N7" i="52"/>
  <c r="N8" i="52"/>
  <c r="N9" i="52"/>
  <c r="N10" i="52"/>
  <c r="N11" i="52"/>
  <c r="N12" i="52"/>
  <c r="N13" i="52"/>
  <c r="N14" i="52"/>
  <c r="N15" i="52"/>
  <c r="N16" i="52"/>
  <c r="N17" i="52"/>
  <c r="N18" i="52"/>
  <c r="N19" i="52"/>
  <c r="N20" i="52"/>
  <c r="N21" i="52"/>
  <c r="N22" i="52"/>
  <c r="N23" i="52"/>
  <c r="N24" i="52"/>
  <c r="N25" i="52"/>
  <c r="N26" i="52"/>
  <c r="N27" i="52"/>
  <c r="N28" i="52"/>
  <c r="N29" i="52"/>
  <c r="N30" i="52"/>
  <c r="N31" i="52"/>
  <c r="N32" i="52"/>
  <c r="N33" i="52"/>
  <c r="N34" i="52"/>
  <c r="N4" i="52"/>
  <c r="N5" i="51"/>
  <c r="N6" i="51"/>
  <c r="N7" i="51"/>
  <c r="N8" i="51"/>
  <c r="N9" i="51"/>
  <c r="N10" i="51"/>
  <c r="N11" i="51"/>
  <c r="N12" i="51"/>
  <c r="N13" i="51"/>
  <c r="N14" i="51"/>
  <c r="N15" i="51"/>
  <c r="N16" i="51"/>
  <c r="N17" i="51"/>
  <c r="N18" i="51"/>
  <c r="N19" i="51"/>
  <c r="N20" i="51"/>
  <c r="N21" i="51"/>
  <c r="N22" i="51"/>
  <c r="N23" i="51"/>
  <c r="N24" i="51"/>
  <c r="N25" i="51"/>
  <c r="N26" i="51"/>
  <c r="N27" i="51"/>
  <c r="N28" i="51"/>
  <c r="N29" i="51"/>
  <c r="N30" i="51"/>
  <c r="N31" i="51"/>
  <c r="N32" i="51"/>
  <c r="N33" i="51"/>
  <c r="N4" i="51"/>
  <c r="N5" i="50"/>
  <c r="N6" i="50"/>
  <c r="N7" i="50"/>
  <c r="N8" i="50"/>
  <c r="N9" i="50"/>
  <c r="N10" i="50"/>
  <c r="N11" i="50"/>
  <c r="N12" i="50"/>
  <c r="N13" i="50"/>
  <c r="N14" i="50"/>
  <c r="N15" i="50"/>
  <c r="N16" i="50"/>
  <c r="N17" i="50"/>
  <c r="N18" i="50"/>
  <c r="N19" i="50"/>
  <c r="N20" i="50"/>
  <c r="N21" i="50"/>
  <c r="N22" i="50"/>
  <c r="N23" i="50"/>
  <c r="N24" i="50"/>
  <c r="N25" i="50"/>
  <c r="N26" i="50"/>
  <c r="N27" i="50"/>
  <c r="N28" i="50"/>
  <c r="N29" i="50"/>
  <c r="N30" i="50"/>
  <c r="N31" i="50"/>
  <c r="N32" i="50"/>
  <c r="N33" i="50"/>
  <c r="N34" i="50"/>
  <c r="N4" i="50"/>
  <c r="N5" i="49"/>
  <c r="N6" i="49"/>
  <c r="N7" i="49"/>
  <c r="N8" i="49"/>
  <c r="N9" i="49"/>
  <c r="N10" i="49"/>
  <c r="N11" i="49"/>
  <c r="N12" i="49"/>
  <c r="N13" i="49"/>
  <c r="N14" i="49"/>
  <c r="N15" i="49"/>
  <c r="N16" i="49"/>
  <c r="N17" i="49"/>
  <c r="N18" i="49"/>
  <c r="N19" i="49"/>
  <c r="N20" i="49"/>
  <c r="N21" i="49"/>
  <c r="N22" i="49"/>
  <c r="N23" i="49"/>
  <c r="N24" i="49"/>
  <c r="N25" i="49"/>
  <c r="N26" i="49"/>
  <c r="N27" i="49"/>
  <c r="N28" i="49"/>
  <c r="N29" i="49"/>
  <c r="N30" i="49"/>
  <c r="N31" i="49"/>
  <c r="N32" i="49"/>
  <c r="N33" i="49"/>
  <c r="N4" i="49"/>
  <c r="N5" i="48"/>
  <c r="N6" i="48"/>
  <c r="N7" i="48"/>
  <c r="N8" i="48"/>
  <c r="N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N28" i="48"/>
  <c r="N29" i="48"/>
  <c r="N30" i="48"/>
  <c r="N31" i="48"/>
  <c r="N32" i="48"/>
  <c r="N33" i="48"/>
  <c r="N34" i="48"/>
  <c r="N4" i="48"/>
  <c r="N4" i="47"/>
  <c r="N5" i="47"/>
  <c r="N6" i="47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5" i="45"/>
  <c r="N6" i="45"/>
  <c r="N7" i="45"/>
  <c r="N8" i="45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31" i="45"/>
  <c r="N32" i="45"/>
  <c r="N33" i="45"/>
  <c r="N34" i="45"/>
  <c r="N4" i="45"/>
  <c r="R26" i="44"/>
  <c r="R27" i="44"/>
  <c r="R28" i="44"/>
  <c r="R29" i="44"/>
  <c r="R30" i="44"/>
  <c r="R31" i="44"/>
  <c r="R32" i="44"/>
  <c r="R25" i="44"/>
  <c r="H14" i="47"/>
  <c r="E33" i="52"/>
  <c r="H33" i="52"/>
  <c r="E34" i="52"/>
  <c r="H34" i="52"/>
  <c r="E33" i="51"/>
  <c r="H33" i="51"/>
  <c r="E33" i="50"/>
  <c r="H33" i="50"/>
  <c r="E31" i="47"/>
  <c r="H31" i="47"/>
  <c r="E33" i="57"/>
  <c r="H33" i="57"/>
  <c r="H34" i="57"/>
  <c r="E34" i="57"/>
  <c r="H32" i="57"/>
  <c r="E32" i="57"/>
  <c r="E31" i="57"/>
  <c r="H31" i="57" s="1"/>
  <c r="P31" i="57" s="1"/>
  <c r="M30" i="16" s="1"/>
  <c r="H30" i="57"/>
  <c r="E30" i="57"/>
  <c r="H29" i="57"/>
  <c r="E29" i="57"/>
  <c r="H28" i="57"/>
  <c r="E28" i="57"/>
  <c r="H27" i="57"/>
  <c r="E27" i="57"/>
  <c r="H26" i="57"/>
  <c r="E26" i="57"/>
  <c r="H25" i="57"/>
  <c r="E25" i="57"/>
  <c r="H24" i="57"/>
  <c r="E24" i="57"/>
  <c r="H23" i="57"/>
  <c r="E23" i="57"/>
  <c r="H22" i="57"/>
  <c r="E22" i="57"/>
  <c r="H21" i="57"/>
  <c r="E21" i="57"/>
  <c r="H20" i="57"/>
  <c r="E20" i="57"/>
  <c r="H19" i="57"/>
  <c r="E19" i="57"/>
  <c r="H18" i="57"/>
  <c r="E18" i="57"/>
  <c r="H17" i="57"/>
  <c r="E17" i="57"/>
  <c r="H16" i="57"/>
  <c r="E16" i="57"/>
  <c r="E15" i="57"/>
  <c r="H15" i="57" s="1"/>
  <c r="H14" i="57"/>
  <c r="E14" i="57"/>
  <c r="H13" i="57"/>
  <c r="E13" i="57"/>
  <c r="H12" i="57"/>
  <c r="E12" i="57"/>
  <c r="H11" i="57"/>
  <c r="E11" i="57"/>
  <c r="H10" i="57"/>
  <c r="E10" i="57"/>
  <c r="H9" i="57"/>
  <c r="P9" i="57" s="1"/>
  <c r="M8" i="16" s="1"/>
  <c r="E9" i="57"/>
  <c r="H8" i="57"/>
  <c r="E8" i="57"/>
  <c r="H7" i="57"/>
  <c r="E7" i="57"/>
  <c r="H6" i="57"/>
  <c r="E6" i="57"/>
  <c r="H5" i="57"/>
  <c r="E5" i="57"/>
  <c r="H4" i="57"/>
  <c r="P4" i="57" s="1"/>
  <c r="M3" i="16" s="1"/>
  <c r="E4" i="57"/>
  <c r="H33" i="56"/>
  <c r="E33" i="56"/>
  <c r="H32" i="56"/>
  <c r="E32" i="56"/>
  <c r="H31" i="56"/>
  <c r="E31" i="56"/>
  <c r="H30" i="56"/>
  <c r="E30" i="56"/>
  <c r="H29" i="56"/>
  <c r="E29" i="56"/>
  <c r="H28" i="56"/>
  <c r="E28" i="56"/>
  <c r="H27" i="56"/>
  <c r="E27" i="56"/>
  <c r="H26" i="56"/>
  <c r="E26" i="56"/>
  <c r="H25" i="56"/>
  <c r="E25" i="56"/>
  <c r="H24" i="56"/>
  <c r="E24" i="56"/>
  <c r="H23" i="56"/>
  <c r="E23" i="56"/>
  <c r="H22" i="56"/>
  <c r="E22" i="56"/>
  <c r="H21" i="56"/>
  <c r="E21" i="56"/>
  <c r="H20" i="56"/>
  <c r="E20" i="56"/>
  <c r="H19" i="56"/>
  <c r="E19" i="56"/>
  <c r="H18" i="56"/>
  <c r="E18" i="56"/>
  <c r="H17" i="56"/>
  <c r="E17" i="56"/>
  <c r="H16" i="56"/>
  <c r="E16" i="56"/>
  <c r="E15" i="56"/>
  <c r="H15" i="56" s="1"/>
  <c r="H14" i="56"/>
  <c r="E14" i="56"/>
  <c r="H13" i="56"/>
  <c r="E13" i="56"/>
  <c r="H12" i="56"/>
  <c r="E12" i="56"/>
  <c r="H11" i="56"/>
  <c r="E11" i="56"/>
  <c r="H10" i="56"/>
  <c r="E10" i="56"/>
  <c r="H9" i="56"/>
  <c r="E9" i="56"/>
  <c r="H8" i="56"/>
  <c r="E8" i="56"/>
  <c r="H7" i="56"/>
  <c r="E7" i="56"/>
  <c r="H6" i="56"/>
  <c r="P6" i="56" s="1"/>
  <c r="L5" i="16" s="1"/>
  <c r="E6" i="56"/>
  <c r="H5" i="56"/>
  <c r="E5" i="56"/>
  <c r="H4" i="56"/>
  <c r="E4" i="56"/>
  <c r="H28" i="55"/>
  <c r="H29" i="55"/>
  <c r="E28" i="55"/>
  <c r="E29" i="55"/>
  <c r="E30" i="55"/>
  <c r="E34" i="55"/>
  <c r="H34" i="55" s="1"/>
  <c r="H33" i="55"/>
  <c r="E33" i="55"/>
  <c r="H32" i="55"/>
  <c r="E32" i="55"/>
  <c r="H31" i="55"/>
  <c r="E31" i="55"/>
  <c r="H30" i="55"/>
  <c r="H27" i="55"/>
  <c r="P27" i="55" s="1"/>
  <c r="K26" i="16" s="1"/>
  <c r="E27" i="55"/>
  <c r="H26" i="55"/>
  <c r="E26" i="55"/>
  <c r="H25" i="55"/>
  <c r="E25" i="55"/>
  <c r="H24" i="55"/>
  <c r="E24" i="55"/>
  <c r="H23" i="55"/>
  <c r="E23" i="55"/>
  <c r="H22" i="55"/>
  <c r="E22" i="55"/>
  <c r="H21" i="55"/>
  <c r="E21" i="55"/>
  <c r="H20" i="55"/>
  <c r="E20" i="55"/>
  <c r="H19" i="55"/>
  <c r="E19" i="55"/>
  <c r="H18" i="55"/>
  <c r="E18" i="55"/>
  <c r="H17" i="55"/>
  <c r="E17" i="55"/>
  <c r="H16" i="55"/>
  <c r="E16" i="55"/>
  <c r="E15" i="55"/>
  <c r="H15" i="55" s="1"/>
  <c r="H14" i="55"/>
  <c r="E14" i="55"/>
  <c r="H13" i="55"/>
  <c r="E13" i="55"/>
  <c r="H12" i="55"/>
  <c r="E12" i="55"/>
  <c r="H11" i="55"/>
  <c r="E11" i="55"/>
  <c r="H10" i="55"/>
  <c r="E10" i="55"/>
  <c r="H9" i="55"/>
  <c r="E9" i="55"/>
  <c r="H8" i="55"/>
  <c r="E8" i="55"/>
  <c r="H7" i="55"/>
  <c r="E7" i="55"/>
  <c r="H6" i="55"/>
  <c r="E6" i="55"/>
  <c r="H5" i="55"/>
  <c r="E5" i="55"/>
  <c r="H4" i="55"/>
  <c r="E4" i="55"/>
  <c r="E33" i="54"/>
  <c r="H33" i="54"/>
  <c r="E33" i="53"/>
  <c r="H33" i="53"/>
  <c r="E34" i="53"/>
  <c r="H34" i="53"/>
  <c r="H32" i="54"/>
  <c r="E32" i="54"/>
  <c r="H31" i="54"/>
  <c r="E31" i="54"/>
  <c r="E30" i="54"/>
  <c r="H30" i="54" s="1"/>
  <c r="H29" i="54"/>
  <c r="E29" i="54"/>
  <c r="H28" i="54"/>
  <c r="E28" i="54"/>
  <c r="H27" i="54"/>
  <c r="E27" i="54"/>
  <c r="H26" i="54"/>
  <c r="P26" i="54" s="1"/>
  <c r="J25" i="16" s="1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E16" i="54"/>
  <c r="E15" i="54"/>
  <c r="H15" i="54" s="1"/>
  <c r="H14" i="54"/>
  <c r="E14" i="54"/>
  <c r="H13" i="54"/>
  <c r="E13" i="54"/>
  <c r="H12" i="54"/>
  <c r="E12" i="54"/>
  <c r="H11" i="54"/>
  <c r="E11" i="54"/>
  <c r="H10" i="54"/>
  <c r="E10" i="54"/>
  <c r="H9" i="54"/>
  <c r="E9" i="54"/>
  <c r="H8" i="54"/>
  <c r="E8" i="54"/>
  <c r="H7" i="54"/>
  <c r="E7" i="54"/>
  <c r="H6" i="54"/>
  <c r="E6" i="54"/>
  <c r="H5" i="54"/>
  <c r="E5" i="54"/>
  <c r="H4" i="54"/>
  <c r="E4" i="54"/>
  <c r="H32" i="53"/>
  <c r="E32" i="53"/>
  <c r="H31" i="53"/>
  <c r="E31" i="53"/>
  <c r="E30" i="53"/>
  <c r="H30" i="53" s="1"/>
  <c r="H29" i="53"/>
  <c r="E29" i="53"/>
  <c r="H28" i="53"/>
  <c r="E28" i="53"/>
  <c r="H27" i="53"/>
  <c r="E27" i="53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H19" i="53"/>
  <c r="E19" i="53"/>
  <c r="H18" i="53"/>
  <c r="E18" i="53"/>
  <c r="H17" i="53"/>
  <c r="E17" i="53"/>
  <c r="H16" i="53"/>
  <c r="E16" i="53"/>
  <c r="H15" i="53"/>
  <c r="E15" i="53"/>
  <c r="H14" i="53"/>
  <c r="E14" i="53"/>
  <c r="H13" i="53"/>
  <c r="E13" i="53"/>
  <c r="H12" i="53"/>
  <c r="P12" i="53" s="1"/>
  <c r="I11" i="16" s="1"/>
  <c r="E12" i="53"/>
  <c r="H11" i="53"/>
  <c r="E11" i="53"/>
  <c r="H10" i="53"/>
  <c r="E10" i="53"/>
  <c r="H9" i="53"/>
  <c r="P9" i="53" s="1"/>
  <c r="I8" i="16" s="1"/>
  <c r="E9" i="53"/>
  <c r="H8" i="53"/>
  <c r="E8" i="53"/>
  <c r="H7" i="53"/>
  <c r="E7" i="53"/>
  <c r="H6" i="53"/>
  <c r="E6" i="53"/>
  <c r="H5" i="53"/>
  <c r="E5" i="53"/>
  <c r="H4" i="53"/>
  <c r="E4" i="53"/>
  <c r="H32" i="52"/>
  <c r="E32" i="52"/>
  <c r="H31" i="52"/>
  <c r="P31" i="52" s="1"/>
  <c r="H30" i="16" s="1"/>
  <c r="E31" i="52"/>
  <c r="H30" i="52"/>
  <c r="P30" i="52" s="1"/>
  <c r="H29" i="16" s="1"/>
  <c r="E30" i="52"/>
  <c r="H29" i="52"/>
  <c r="E29" i="52"/>
  <c r="H28" i="52"/>
  <c r="E28" i="52"/>
  <c r="H27" i="52"/>
  <c r="E27" i="52"/>
  <c r="H26" i="52"/>
  <c r="E26" i="52"/>
  <c r="H25" i="52"/>
  <c r="E25" i="52"/>
  <c r="H24" i="52"/>
  <c r="E24" i="52"/>
  <c r="H23" i="52"/>
  <c r="E23" i="52"/>
  <c r="H22" i="52"/>
  <c r="E22" i="52"/>
  <c r="H21" i="52"/>
  <c r="E21" i="52"/>
  <c r="H20" i="52"/>
  <c r="E20" i="52"/>
  <c r="H19" i="52"/>
  <c r="E19" i="52"/>
  <c r="H18" i="52"/>
  <c r="E18" i="52"/>
  <c r="H17" i="52"/>
  <c r="E17" i="52"/>
  <c r="H16" i="52"/>
  <c r="E16" i="52"/>
  <c r="E15" i="52"/>
  <c r="H15" i="52" s="1"/>
  <c r="P15" i="52" s="1"/>
  <c r="H14" i="16" s="1"/>
  <c r="H14" i="52"/>
  <c r="E14" i="52"/>
  <c r="H13" i="52"/>
  <c r="E13" i="52"/>
  <c r="H12" i="52"/>
  <c r="P12" i="52" s="1"/>
  <c r="H11" i="16" s="1"/>
  <c r="E12" i="52"/>
  <c r="H11" i="52"/>
  <c r="E11" i="52"/>
  <c r="H10" i="52"/>
  <c r="E10" i="52"/>
  <c r="H9" i="52"/>
  <c r="E9" i="52"/>
  <c r="H8" i="52"/>
  <c r="E8" i="52"/>
  <c r="H7" i="52"/>
  <c r="P7" i="52" s="1"/>
  <c r="H6" i="16" s="1"/>
  <c r="E7" i="52"/>
  <c r="H6" i="52"/>
  <c r="E6" i="52"/>
  <c r="H5" i="52"/>
  <c r="P5" i="52" s="1"/>
  <c r="H4" i="16" s="1"/>
  <c r="E5" i="52"/>
  <c r="H4" i="52"/>
  <c r="P4" i="52" s="1"/>
  <c r="H3" i="16" s="1"/>
  <c r="E4" i="52"/>
  <c r="H32" i="51"/>
  <c r="E32" i="51"/>
  <c r="H31" i="51"/>
  <c r="E31" i="51"/>
  <c r="E30" i="51"/>
  <c r="H30" i="51" s="1"/>
  <c r="H29" i="51"/>
  <c r="E29" i="51"/>
  <c r="H28" i="51"/>
  <c r="P28" i="51" s="1"/>
  <c r="G27" i="16" s="1"/>
  <c r="E28" i="51"/>
  <c r="H27" i="51"/>
  <c r="P27" i="51" s="1"/>
  <c r="G26" i="16" s="1"/>
  <c r="E27" i="51"/>
  <c r="H26" i="51"/>
  <c r="E26" i="51"/>
  <c r="H25" i="51"/>
  <c r="E25" i="51"/>
  <c r="H24" i="51"/>
  <c r="E24" i="51"/>
  <c r="H23" i="51"/>
  <c r="E23" i="51"/>
  <c r="H22" i="51"/>
  <c r="P22" i="51" s="1"/>
  <c r="G21" i="16" s="1"/>
  <c r="E22" i="51"/>
  <c r="H21" i="51"/>
  <c r="E21" i="51"/>
  <c r="H20" i="51"/>
  <c r="E20" i="51"/>
  <c r="H19" i="51"/>
  <c r="P19" i="51" s="1"/>
  <c r="G18" i="16" s="1"/>
  <c r="E19" i="51"/>
  <c r="H18" i="51"/>
  <c r="E18" i="51"/>
  <c r="H17" i="51"/>
  <c r="E17" i="51"/>
  <c r="H16" i="51"/>
  <c r="E16" i="51"/>
  <c r="E15" i="51"/>
  <c r="H15" i="51" s="1"/>
  <c r="H14" i="51"/>
  <c r="E14" i="51"/>
  <c r="H13" i="51"/>
  <c r="E13" i="51"/>
  <c r="H12" i="51"/>
  <c r="P12" i="51" s="1"/>
  <c r="G11" i="16" s="1"/>
  <c r="E12" i="51"/>
  <c r="H11" i="51"/>
  <c r="P11" i="51" s="1"/>
  <c r="G10" i="16" s="1"/>
  <c r="E11" i="51"/>
  <c r="H10" i="51"/>
  <c r="E10" i="51"/>
  <c r="H9" i="51"/>
  <c r="E9" i="51"/>
  <c r="H8" i="51"/>
  <c r="E8" i="51"/>
  <c r="H7" i="51"/>
  <c r="E7" i="51"/>
  <c r="H6" i="51"/>
  <c r="E6" i="51"/>
  <c r="H5" i="51"/>
  <c r="E5" i="51"/>
  <c r="H4" i="51"/>
  <c r="E4" i="51"/>
  <c r="H34" i="50"/>
  <c r="E34" i="50"/>
  <c r="H32" i="50"/>
  <c r="E32" i="50"/>
  <c r="H31" i="50"/>
  <c r="E31" i="50"/>
  <c r="E30" i="50"/>
  <c r="H30" i="50" s="1"/>
  <c r="H29" i="50"/>
  <c r="E29" i="50"/>
  <c r="H28" i="50"/>
  <c r="E28" i="50"/>
  <c r="H27" i="50"/>
  <c r="E27" i="50"/>
  <c r="H26" i="50"/>
  <c r="P26" i="50" s="1"/>
  <c r="F25" i="16" s="1"/>
  <c r="E26" i="50"/>
  <c r="H25" i="50"/>
  <c r="P25" i="50" s="1"/>
  <c r="F24" i="16" s="1"/>
  <c r="E25" i="50"/>
  <c r="H24" i="50"/>
  <c r="E24" i="50"/>
  <c r="H23" i="50"/>
  <c r="E23" i="50"/>
  <c r="H22" i="50"/>
  <c r="P22" i="50" s="1"/>
  <c r="F21" i="16" s="1"/>
  <c r="E22" i="50"/>
  <c r="H21" i="50"/>
  <c r="E21" i="50"/>
  <c r="H20" i="50"/>
  <c r="E20" i="50"/>
  <c r="H19" i="50"/>
  <c r="E19" i="50"/>
  <c r="H18" i="50"/>
  <c r="E18" i="50"/>
  <c r="H17" i="50"/>
  <c r="E17" i="50"/>
  <c r="H16" i="50"/>
  <c r="E16" i="50"/>
  <c r="E15" i="50"/>
  <c r="H15" i="50" s="1"/>
  <c r="H14" i="50"/>
  <c r="P14" i="50" s="1"/>
  <c r="F13" i="16" s="1"/>
  <c r="E14" i="50"/>
  <c r="H13" i="50"/>
  <c r="E13" i="50"/>
  <c r="H12" i="50"/>
  <c r="E12" i="50"/>
  <c r="H11" i="50"/>
  <c r="E11" i="50"/>
  <c r="H10" i="50"/>
  <c r="E10" i="50"/>
  <c r="H9" i="50"/>
  <c r="E9" i="50"/>
  <c r="H8" i="50"/>
  <c r="E8" i="50"/>
  <c r="H7" i="50"/>
  <c r="E7" i="50"/>
  <c r="H6" i="50"/>
  <c r="E6" i="50"/>
  <c r="H5" i="50"/>
  <c r="E5" i="50"/>
  <c r="H4" i="50"/>
  <c r="P4" i="50" s="1"/>
  <c r="F3" i="16" s="1"/>
  <c r="E4" i="50"/>
  <c r="H33" i="49"/>
  <c r="E33" i="49"/>
  <c r="H32" i="49"/>
  <c r="E32" i="49"/>
  <c r="H31" i="49"/>
  <c r="E31" i="49"/>
  <c r="H30" i="49"/>
  <c r="E30" i="49"/>
  <c r="H29" i="49"/>
  <c r="E29" i="49"/>
  <c r="H28" i="49"/>
  <c r="P28" i="49" s="1"/>
  <c r="E27" i="16" s="1"/>
  <c r="E28" i="49"/>
  <c r="H27" i="49"/>
  <c r="E27" i="49"/>
  <c r="H26" i="49"/>
  <c r="E26" i="49"/>
  <c r="H25" i="49"/>
  <c r="E25" i="49"/>
  <c r="H24" i="49"/>
  <c r="E24" i="49"/>
  <c r="H23" i="49"/>
  <c r="E23" i="49"/>
  <c r="H22" i="49"/>
  <c r="E22" i="49"/>
  <c r="H21" i="49"/>
  <c r="E21" i="49"/>
  <c r="H20" i="49"/>
  <c r="E20" i="49"/>
  <c r="H19" i="49"/>
  <c r="E19" i="49"/>
  <c r="H18" i="49"/>
  <c r="P18" i="49" s="1"/>
  <c r="E17" i="16" s="1"/>
  <c r="E18" i="49"/>
  <c r="H17" i="49"/>
  <c r="E17" i="49"/>
  <c r="H16" i="49"/>
  <c r="E16" i="49"/>
  <c r="E15" i="49"/>
  <c r="H15" i="49" s="1"/>
  <c r="H14" i="49"/>
  <c r="E14" i="49"/>
  <c r="H13" i="49"/>
  <c r="E13" i="49"/>
  <c r="H12" i="49"/>
  <c r="E12" i="49"/>
  <c r="H11" i="49"/>
  <c r="E11" i="49"/>
  <c r="H10" i="49"/>
  <c r="E10" i="49"/>
  <c r="H9" i="49"/>
  <c r="E9" i="49"/>
  <c r="H8" i="49"/>
  <c r="E8" i="49"/>
  <c r="H7" i="49"/>
  <c r="E7" i="49"/>
  <c r="H6" i="49"/>
  <c r="E6" i="49"/>
  <c r="H5" i="49"/>
  <c r="E5" i="49"/>
  <c r="H4" i="49"/>
  <c r="E4" i="49"/>
  <c r="E34" i="48"/>
  <c r="H34" i="48" s="1"/>
  <c r="H33" i="48"/>
  <c r="E33" i="48"/>
  <c r="H32" i="48"/>
  <c r="E32" i="48"/>
  <c r="H31" i="48"/>
  <c r="E31" i="48"/>
  <c r="H30" i="48"/>
  <c r="E30" i="48"/>
  <c r="H29" i="48"/>
  <c r="E29" i="48"/>
  <c r="H28" i="48"/>
  <c r="E28" i="48"/>
  <c r="H27" i="48"/>
  <c r="E27" i="48"/>
  <c r="H26" i="48"/>
  <c r="E26" i="48"/>
  <c r="H25" i="48"/>
  <c r="E25" i="48"/>
  <c r="H24" i="48"/>
  <c r="E24" i="48"/>
  <c r="H23" i="48"/>
  <c r="E23" i="48"/>
  <c r="H22" i="48"/>
  <c r="P22" i="48" s="1"/>
  <c r="D21" i="16" s="1"/>
  <c r="E22" i="48"/>
  <c r="H21" i="48"/>
  <c r="E21" i="48"/>
  <c r="H20" i="48"/>
  <c r="E20" i="48"/>
  <c r="H19" i="48"/>
  <c r="E19" i="48"/>
  <c r="H18" i="48"/>
  <c r="E18" i="48"/>
  <c r="H17" i="48"/>
  <c r="E17" i="48"/>
  <c r="H16" i="48"/>
  <c r="E16" i="48"/>
  <c r="E15" i="48"/>
  <c r="H15" i="48" s="1"/>
  <c r="H14" i="48"/>
  <c r="E14" i="48"/>
  <c r="H13" i="48"/>
  <c r="E13" i="48"/>
  <c r="H12" i="48"/>
  <c r="E12" i="48"/>
  <c r="H11" i="48"/>
  <c r="P11" i="48" s="1"/>
  <c r="D10" i="16" s="1"/>
  <c r="E11" i="48"/>
  <c r="H10" i="48"/>
  <c r="P10" i="48" s="1"/>
  <c r="D9" i="16" s="1"/>
  <c r="E10" i="48"/>
  <c r="H9" i="48"/>
  <c r="E9" i="48"/>
  <c r="H8" i="48"/>
  <c r="E8" i="48"/>
  <c r="H7" i="48"/>
  <c r="E7" i="48"/>
  <c r="H6" i="48"/>
  <c r="E6" i="48"/>
  <c r="H5" i="48"/>
  <c r="E5" i="48"/>
  <c r="H4" i="48"/>
  <c r="E4" i="48"/>
  <c r="H4" i="47"/>
  <c r="H6" i="47"/>
  <c r="H7" i="47"/>
  <c r="H8" i="47"/>
  <c r="H9" i="47"/>
  <c r="H10" i="47"/>
  <c r="H11" i="47"/>
  <c r="H12" i="47"/>
  <c r="H13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5" i="47"/>
  <c r="E4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H15" i="47" s="1"/>
  <c r="E14" i="47"/>
  <c r="E13" i="47"/>
  <c r="E12" i="47"/>
  <c r="E11" i="47"/>
  <c r="E10" i="47"/>
  <c r="E9" i="47"/>
  <c r="E8" i="47"/>
  <c r="E7" i="47"/>
  <c r="E6" i="47"/>
  <c r="E5" i="47"/>
  <c r="P20" i="57" l="1"/>
  <c r="M19" i="16" s="1"/>
  <c r="P23" i="55"/>
  <c r="K22" i="16" s="1"/>
  <c r="P26" i="55"/>
  <c r="K25" i="16" s="1"/>
  <c r="P10" i="55"/>
  <c r="K9" i="16" s="1"/>
  <c r="P33" i="51"/>
  <c r="G32" i="16" s="1"/>
  <c r="P29" i="50"/>
  <c r="F28" i="16" s="1"/>
  <c r="P14" i="49"/>
  <c r="E13" i="16" s="1"/>
  <c r="P7" i="49"/>
  <c r="E6" i="16" s="1"/>
  <c r="P31" i="47"/>
  <c r="C30" i="16" s="1"/>
  <c r="P4" i="48"/>
  <c r="D3" i="16" s="1"/>
  <c r="P15" i="48"/>
  <c r="D14" i="16" s="1"/>
  <c r="P8" i="57"/>
  <c r="M7" i="16" s="1"/>
  <c r="P19" i="57"/>
  <c r="M18" i="16" s="1"/>
  <c r="P5" i="48"/>
  <c r="D4" i="16" s="1"/>
  <c r="P29" i="56"/>
  <c r="L28" i="16" s="1"/>
  <c r="P6" i="48"/>
  <c r="D5" i="16" s="1"/>
  <c r="P12" i="48"/>
  <c r="D11" i="16" s="1"/>
  <c r="P23" i="48"/>
  <c r="D22" i="16" s="1"/>
  <c r="P24" i="51"/>
  <c r="G23" i="16" s="1"/>
  <c r="P14" i="53"/>
  <c r="I13" i="16" s="1"/>
  <c r="P28" i="55"/>
  <c r="K27" i="16" s="1"/>
  <c r="P4" i="53"/>
  <c r="I3" i="16" s="1"/>
  <c r="P18" i="54"/>
  <c r="J17" i="16" s="1"/>
  <c r="P31" i="55"/>
  <c r="K30" i="16" s="1"/>
  <c r="P11" i="57"/>
  <c r="M10" i="16" s="1"/>
  <c r="P22" i="57"/>
  <c r="M21" i="16" s="1"/>
  <c r="P34" i="57"/>
  <c r="M33" i="16" s="1"/>
  <c r="P4" i="51"/>
  <c r="G3" i="16" s="1"/>
  <c r="P20" i="51"/>
  <c r="G19" i="16" s="1"/>
  <c r="P10" i="53"/>
  <c r="I9" i="16" s="1"/>
  <c r="P30" i="48"/>
  <c r="D29" i="16" s="1"/>
  <c r="P10" i="49"/>
  <c r="E9" i="16" s="1"/>
  <c r="P19" i="54"/>
  <c r="J18" i="16" s="1"/>
  <c r="P30" i="54"/>
  <c r="J29" i="16" s="1"/>
  <c r="P32" i="55"/>
  <c r="K31" i="16" s="1"/>
  <c r="P21" i="56"/>
  <c r="L20" i="16" s="1"/>
  <c r="P23" i="57"/>
  <c r="M22" i="16" s="1"/>
  <c r="P23" i="49"/>
  <c r="E22" i="16" s="1"/>
  <c r="P20" i="50"/>
  <c r="F19" i="16" s="1"/>
  <c r="P31" i="50"/>
  <c r="F30" i="16" s="1"/>
  <c r="P6" i="51"/>
  <c r="G5" i="16" s="1"/>
  <c r="P23" i="53"/>
  <c r="I22" i="16" s="1"/>
  <c r="P16" i="55"/>
  <c r="K15" i="16" s="1"/>
  <c r="P33" i="50"/>
  <c r="F32" i="16" s="1"/>
  <c r="P33" i="48"/>
  <c r="D32" i="16" s="1"/>
  <c r="P24" i="49"/>
  <c r="E23" i="16" s="1"/>
  <c r="P10" i="50"/>
  <c r="F9" i="16" s="1"/>
  <c r="P32" i="50"/>
  <c r="F31" i="16" s="1"/>
  <c r="P7" i="51"/>
  <c r="G6" i="16" s="1"/>
  <c r="P18" i="51"/>
  <c r="G17" i="16" s="1"/>
  <c r="P21" i="52"/>
  <c r="H20" i="16" s="1"/>
  <c r="P8" i="53"/>
  <c r="I7" i="16" s="1"/>
  <c r="P6" i="54"/>
  <c r="J5" i="16" s="1"/>
  <c r="P11" i="54"/>
  <c r="J10" i="16" s="1"/>
  <c r="P13" i="56"/>
  <c r="L12" i="16" s="1"/>
  <c r="P7" i="48"/>
  <c r="D6" i="16" s="1"/>
  <c r="P28" i="48"/>
  <c r="D27" i="16" s="1"/>
  <c r="P8" i="49"/>
  <c r="E7" i="16" s="1"/>
  <c r="P19" i="49"/>
  <c r="E18" i="16" s="1"/>
  <c r="P5" i="50"/>
  <c r="F4" i="16" s="1"/>
  <c r="P29" i="51"/>
  <c r="G28" i="16" s="1"/>
  <c r="P16" i="52"/>
  <c r="H15" i="16" s="1"/>
  <c r="P32" i="52"/>
  <c r="H31" i="16" s="1"/>
  <c r="P19" i="53"/>
  <c r="I18" i="16" s="1"/>
  <c r="P30" i="53"/>
  <c r="I29" i="16" s="1"/>
  <c r="P17" i="54"/>
  <c r="J16" i="16" s="1"/>
  <c r="P30" i="56"/>
  <c r="L29" i="16" s="1"/>
  <c r="P29" i="48"/>
  <c r="D28" i="16" s="1"/>
  <c r="P9" i="49"/>
  <c r="E8" i="16" s="1"/>
  <c r="P34" i="52"/>
  <c r="H33" i="16" s="1"/>
  <c r="P13" i="48"/>
  <c r="D12" i="16" s="1"/>
  <c r="P24" i="48"/>
  <c r="D23" i="16" s="1"/>
  <c r="P28" i="50"/>
  <c r="F27" i="16" s="1"/>
  <c r="P25" i="51"/>
  <c r="G24" i="16" s="1"/>
  <c r="P29" i="54"/>
  <c r="J28" i="16" s="1"/>
  <c r="P13" i="55"/>
  <c r="K12" i="16" s="1"/>
  <c r="P24" i="55"/>
  <c r="K23" i="16" s="1"/>
  <c r="P15" i="56"/>
  <c r="L14" i="16" s="1"/>
  <c r="P31" i="56"/>
  <c r="L30" i="16" s="1"/>
  <c r="P8" i="55"/>
  <c r="K7" i="16" s="1"/>
  <c r="P33" i="54"/>
  <c r="J32" i="16" s="1"/>
  <c r="P33" i="52"/>
  <c r="H32" i="16" s="1"/>
  <c r="P27" i="49"/>
  <c r="E26" i="16" s="1"/>
  <c r="P8" i="52"/>
  <c r="H7" i="16" s="1"/>
  <c r="P13" i="52"/>
  <c r="H12" i="16" s="1"/>
  <c r="P24" i="52"/>
  <c r="H23" i="16" s="1"/>
  <c r="P27" i="56"/>
  <c r="L26" i="16" s="1"/>
  <c r="P29" i="57"/>
  <c r="M28" i="16" s="1"/>
  <c r="P11" i="49"/>
  <c r="E10" i="16" s="1"/>
  <c r="P19" i="52"/>
  <c r="H18" i="16" s="1"/>
  <c r="P6" i="53"/>
  <c r="I5" i="16" s="1"/>
  <c r="P4" i="54"/>
  <c r="J3" i="16" s="1"/>
  <c r="P9" i="54"/>
  <c r="J8" i="16" s="1"/>
  <c r="P20" i="54"/>
  <c r="J19" i="16" s="1"/>
  <c r="P31" i="54"/>
  <c r="J30" i="16" s="1"/>
  <c r="P4" i="55"/>
  <c r="K3" i="16" s="1"/>
  <c r="P33" i="56"/>
  <c r="L32" i="16" s="1"/>
  <c r="P30" i="55"/>
  <c r="K29" i="16" s="1"/>
  <c r="P8" i="48"/>
  <c r="D7" i="16" s="1"/>
  <c r="P34" i="48"/>
  <c r="D33" i="16" s="1"/>
  <c r="P29" i="49"/>
  <c r="E28" i="16" s="1"/>
  <c r="P9" i="52"/>
  <c r="H8" i="16" s="1"/>
  <c r="P25" i="52"/>
  <c r="H24" i="16" s="1"/>
  <c r="P8" i="54"/>
  <c r="J7" i="16" s="1"/>
  <c r="P18" i="55"/>
  <c r="K17" i="16" s="1"/>
  <c r="P10" i="57"/>
  <c r="M9" i="16" s="1"/>
  <c r="P32" i="57"/>
  <c r="M31" i="16" s="1"/>
  <c r="P7" i="53"/>
  <c r="I6" i="16" s="1"/>
  <c r="P4" i="56"/>
  <c r="L3" i="16" s="1"/>
  <c r="P25" i="56"/>
  <c r="L24" i="16" s="1"/>
  <c r="P10" i="52"/>
  <c r="H9" i="16" s="1"/>
  <c r="P27" i="53"/>
  <c r="I26" i="16" s="1"/>
  <c r="P19" i="55"/>
  <c r="K18" i="16" s="1"/>
  <c r="P20" i="56"/>
  <c r="L19" i="16" s="1"/>
  <c r="P17" i="57"/>
  <c r="M16" i="16" s="1"/>
  <c r="P9" i="48"/>
  <c r="D8" i="16" s="1"/>
  <c r="P14" i="48"/>
  <c r="D13" i="16" s="1"/>
  <c r="P25" i="48"/>
  <c r="D24" i="16" s="1"/>
  <c r="P9" i="55"/>
  <c r="K8" i="16" s="1"/>
  <c r="P14" i="55"/>
  <c r="K13" i="16" s="1"/>
  <c r="P25" i="55"/>
  <c r="K24" i="16" s="1"/>
  <c r="P5" i="56"/>
  <c r="L4" i="16" s="1"/>
  <c r="P10" i="56"/>
  <c r="L9" i="16" s="1"/>
  <c r="P26" i="56"/>
  <c r="L25" i="16" s="1"/>
  <c r="P5" i="49"/>
  <c r="E4" i="16" s="1"/>
  <c r="P15" i="49"/>
  <c r="E14" i="16" s="1"/>
  <c r="P31" i="49"/>
  <c r="E30" i="16" s="1"/>
  <c r="P30" i="51"/>
  <c r="G29" i="16" s="1"/>
  <c r="P6" i="52"/>
  <c r="H5" i="16" s="1"/>
  <c r="P28" i="53"/>
  <c r="I27" i="16" s="1"/>
  <c r="P33" i="57"/>
  <c r="M32" i="16" s="1"/>
  <c r="P5" i="54"/>
  <c r="J4" i="16" s="1"/>
  <c r="P10" i="54"/>
  <c r="J9" i="16" s="1"/>
  <c r="P32" i="54"/>
  <c r="J31" i="16" s="1"/>
  <c r="P15" i="55"/>
  <c r="K14" i="16" s="1"/>
  <c r="P33" i="55"/>
  <c r="K32" i="16" s="1"/>
  <c r="P32" i="56"/>
  <c r="L31" i="16" s="1"/>
  <c r="P7" i="57"/>
  <c r="M6" i="16" s="1"/>
  <c r="P26" i="48"/>
  <c r="D25" i="16" s="1"/>
  <c r="P31" i="48"/>
  <c r="D30" i="16" s="1"/>
  <c r="P21" i="49"/>
  <c r="E20" i="16" s="1"/>
  <c r="P16" i="54"/>
  <c r="J15" i="16" s="1"/>
  <c r="P21" i="48"/>
  <c r="D20" i="16" s="1"/>
  <c r="P16" i="49"/>
  <c r="E15" i="16" s="1"/>
  <c r="P32" i="49"/>
  <c r="E31" i="16" s="1"/>
  <c r="P28" i="52"/>
  <c r="H27" i="16" s="1"/>
  <c r="P29" i="53"/>
  <c r="I28" i="16" s="1"/>
  <c r="P27" i="54"/>
  <c r="J26" i="16" s="1"/>
  <c r="P5" i="55"/>
  <c r="K4" i="16" s="1"/>
  <c r="P21" i="55"/>
  <c r="K20" i="16" s="1"/>
  <c r="P34" i="55"/>
  <c r="K33" i="16" s="1"/>
  <c r="P22" i="56"/>
  <c r="L21" i="16" s="1"/>
  <c r="P24" i="57"/>
  <c r="M23" i="16" s="1"/>
  <c r="P27" i="48"/>
  <c r="D26" i="16" s="1"/>
  <c r="P32" i="48"/>
  <c r="D31" i="16" s="1"/>
  <c r="P22" i="49"/>
  <c r="E21" i="16" s="1"/>
  <c r="P8" i="50"/>
  <c r="F7" i="16" s="1"/>
  <c r="P24" i="50"/>
  <c r="F23" i="16" s="1"/>
  <c r="P10" i="51"/>
  <c r="G9" i="16" s="1"/>
  <c r="P26" i="51"/>
  <c r="G25" i="16" s="1"/>
  <c r="P7" i="56"/>
  <c r="L6" i="16" s="1"/>
  <c r="P28" i="56"/>
  <c r="L27" i="16" s="1"/>
  <c r="P30" i="57"/>
  <c r="M29" i="16" s="1"/>
  <c r="P33" i="49"/>
  <c r="E32" i="16" s="1"/>
  <c r="P19" i="50"/>
  <c r="F18" i="16" s="1"/>
  <c r="P30" i="50"/>
  <c r="F29" i="16" s="1"/>
  <c r="P5" i="51"/>
  <c r="G4" i="16" s="1"/>
  <c r="P32" i="51"/>
  <c r="G31" i="16" s="1"/>
  <c r="P29" i="52"/>
  <c r="H28" i="16" s="1"/>
  <c r="P5" i="53"/>
  <c r="I4" i="16" s="1"/>
  <c r="P28" i="54"/>
  <c r="J27" i="16" s="1"/>
  <c r="P6" i="55"/>
  <c r="K5" i="16" s="1"/>
  <c r="P22" i="55"/>
  <c r="K21" i="16" s="1"/>
  <c r="P23" i="56"/>
  <c r="L22" i="16" s="1"/>
  <c r="P14" i="57"/>
  <c r="M13" i="16" s="1"/>
  <c r="P25" i="57"/>
  <c r="M24" i="16" s="1"/>
  <c r="P17" i="52"/>
  <c r="H16" i="16" s="1"/>
  <c r="P18" i="52"/>
  <c r="H17" i="16" s="1"/>
  <c r="P17" i="51"/>
  <c r="G16" i="16" s="1"/>
  <c r="P13" i="51"/>
  <c r="G12" i="16" s="1"/>
  <c r="P14" i="51"/>
  <c r="G13" i="16" s="1"/>
  <c r="P15" i="51"/>
  <c r="G14" i="16" s="1"/>
  <c r="P16" i="51"/>
  <c r="G15" i="16" s="1"/>
  <c r="P15" i="50"/>
  <c r="F14" i="16" s="1"/>
  <c r="P18" i="50"/>
  <c r="F17" i="16" s="1"/>
  <c r="P13" i="50"/>
  <c r="F12" i="16" s="1"/>
  <c r="P20" i="49"/>
  <c r="E19" i="16" s="1"/>
  <c r="P17" i="49"/>
  <c r="E16" i="16" s="1"/>
  <c r="P20" i="48"/>
  <c r="D19" i="16" s="1"/>
  <c r="P16" i="48"/>
  <c r="D15" i="16" s="1"/>
  <c r="P17" i="48"/>
  <c r="D16" i="16" s="1"/>
  <c r="P18" i="48"/>
  <c r="D17" i="16" s="1"/>
  <c r="P19" i="48"/>
  <c r="D18" i="16" s="1"/>
  <c r="P19" i="56"/>
  <c r="L18" i="16" s="1"/>
  <c r="P9" i="56"/>
  <c r="L8" i="16" s="1"/>
  <c r="P16" i="56"/>
  <c r="L15" i="16" s="1"/>
  <c r="P17" i="56"/>
  <c r="L16" i="16" s="1"/>
  <c r="P18" i="56"/>
  <c r="L17" i="16" s="1"/>
  <c r="P29" i="55"/>
  <c r="K28" i="16" s="1"/>
  <c r="P15" i="54"/>
  <c r="J14" i="16" s="1"/>
  <c r="P22" i="54"/>
  <c r="J21" i="16" s="1"/>
  <c r="P13" i="54"/>
  <c r="J12" i="16" s="1"/>
  <c r="P24" i="54"/>
  <c r="J23" i="16" s="1"/>
  <c r="P14" i="54"/>
  <c r="J13" i="16" s="1"/>
  <c r="P13" i="53"/>
  <c r="I12" i="16" s="1"/>
  <c r="P18" i="53"/>
  <c r="I17" i="16" s="1"/>
  <c r="P24" i="53"/>
  <c r="I23" i="16" s="1"/>
  <c r="P25" i="53"/>
  <c r="I24" i="16" s="1"/>
  <c r="P33" i="53"/>
  <c r="I32" i="16" s="1"/>
  <c r="P15" i="53"/>
  <c r="I14" i="16" s="1"/>
  <c r="P20" i="53"/>
  <c r="I19" i="16" s="1"/>
  <c r="P31" i="53"/>
  <c r="I30" i="16" s="1"/>
  <c r="P26" i="53"/>
  <c r="I25" i="16" s="1"/>
  <c r="P16" i="53"/>
  <c r="I15" i="16" s="1"/>
  <c r="P21" i="53"/>
  <c r="I20" i="16" s="1"/>
  <c r="P32" i="53"/>
  <c r="I31" i="16" s="1"/>
  <c r="P11" i="53"/>
  <c r="I10" i="16" s="1"/>
  <c r="P17" i="53"/>
  <c r="I16" i="16" s="1"/>
  <c r="P22" i="53"/>
  <c r="I21" i="16" s="1"/>
  <c r="P34" i="53"/>
  <c r="I33" i="16" s="1"/>
  <c r="P13" i="57"/>
  <c r="M12" i="16" s="1"/>
  <c r="P15" i="57"/>
  <c r="M14" i="16" s="1"/>
  <c r="P16" i="57"/>
  <c r="M15" i="16" s="1"/>
  <c r="P18" i="57"/>
  <c r="M17" i="16" s="1"/>
  <c r="P6" i="57"/>
  <c r="M5" i="16" s="1"/>
  <c r="P12" i="57"/>
  <c r="M11" i="16" s="1"/>
  <c r="P26" i="57"/>
  <c r="M25" i="16" s="1"/>
  <c r="P21" i="57"/>
  <c r="M20" i="16" s="1"/>
  <c r="P5" i="57"/>
  <c r="M4" i="16" s="1"/>
  <c r="P27" i="57"/>
  <c r="M26" i="16" s="1"/>
  <c r="P28" i="57"/>
  <c r="M27" i="16" s="1"/>
  <c r="P11" i="56"/>
  <c r="L10" i="16" s="1"/>
  <c r="P12" i="56"/>
  <c r="L11" i="16" s="1"/>
  <c r="P8" i="56"/>
  <c r="L7" i="16" s="1"/>
  <c r="P14" i="56"/>
  <c r="L13" i="16" s="1"/>
  <c r="P24" i="56"/>
  <c r="L23" i="16" s="1"/>
  <c r="P20" i="55"/>
  <c r="K19" i="16" s="1"/>
  <c r="P11" i="55"/>
  <c r="K10" i="16" s="1"/>
  <c r="P7" i="55"/>
  <c r="K6" i="16" s="1"/>
  <c r="P17" i="55"/>
  <c r="K16" i="16" s="1"/>
  <c r="P12" i="55"/>
  <c r="K11" i="16" s="1"/>
  <c r="P23" i="54"/>
  <c r="J22" i="16" s="1"/>
  <c r="P25" i="54"/>
  <c r="J24" i="16" s="1"/>
  <c r="P7" i="54"/>
  <c r="J6" i="16" s="1"/>
  <c r="P12" i="54"/>
  <c r="J11" i="16" s="1"/>
  <c r="P21" i="54"/>
  <c r="J20" i="16" s="1"/>
  <c r="P11" i="52"/>
  <c r="H10" i="16" s="1"/>
  <c r="P20" i="52"/>
  <c r="H19" i="16" s="1"/>
  <c r="P26" i="52"/>
  <c r="H25" i="16" s="1"/>
  <c r="P22" i="52"/>
  <c r="H21" i="16" s="1"/>
  <c r="P27" i="52"/>
  <c r="H26" i="16" s="1"/>
  <c r="P14" i="52"/>
  <c r="H13" i="16" s="1"/>
  <c r="P23" i="52"/>
  <c r="H22" i="16" s="1"/>
  <c r="P9" i="51"/>
  <c r="G8" i="16" s="1"/>
  <c r="P23" i="51"/>
  <c r="G22" i="16" s="1"/>
  <c r="P21" i="51"/>
  <c r="G20" i="16" s="1"/>
  <c r="P31" i="51"/>
  <c r="G30" i="16" s="1"/>
  <c r="P8" i="51"/>
  <c r="G7" i="16" s="1"/>
  <c r="P9" i="50"/>
  <c r="F8" i="16" s="1"/>
  <c r="P23" i="50"/>
  <c r="F22" i="16" s="1"/>
  <c r="P11" i="50"/>
  <c r="F10" i="16" s="1"/>
  <c r="P6" i="50"/>
  <c r="F5" i="16" s="1"/>
  <c r="P16" i="50"/>
  <c r="F15" i="16" s="1"/>
  <c r="P12" i="50"/>
  <c r="F11" i="16" s="1"/>
  <c r="P7" i="50"/>
  <c r="F6" i="16" s="1"/>
  <c r="P17" i="50"/>
  <c r="F16" i="16" s="1"/>
  <c r="P21" i="50"/>
  <c r="F20" i="16" s="1"/>
  <c r="P27" i="50"/>
  <c r="F26" i="16" s="1"/>
  <c r="P34" i="50"/>
  <c r="F33" i="16" s="1"/>
  <c r="P25" i="49"/>
  <c r="E24" i="16" s="1"/>
  <c r="P6" i="49"/>
  <c r="E5" i="16" s="1"/>
  <c r="P30" i="49"/>
  <c r="E29" i="16" s="1"/>
  <c r="P26" i="49"/>
  <c r="E25" i="16" s="1"/>
  <c r="P12" i="49"/>
  <c r="E11" i="16" s="1"/>
  <c r="P4" i="49"/>
  <c r="E3" i="16" s="1"/>
  <c r="P13" i="49"/>
  <c r="E12" i="16" s="1"/>
  <c r="P4" i="47"/>
  <c r="C3" i="16" s="1"/>
  <c r="P24" i="47"/>
  <c r="C23" i="16" s="1"/>
  <c r="P13" i="47"/>
  <c r="C12" i="16" s="1"/>
  <c r="P22" i="47"/>
  <c r="C21" i="16" s="1"/>
  <c r="P21" i="47"/>
  <c r="C20" i="16" s="1"/>
  <c r="P28" i="47"/>
  <c r="C27" i="16" s="1"/>
  <c r="P12" i="47"/>
  <c r="C11" i="16" s="1"/>
  <c r="P29" i="47"/>
  <c r="C28" i="16" s="1"/>
  <c r="P15" i="47"/>
  <c r="C14" i="16" s="1"/>
  <c r="P18" i="47"/>
  <c r="C17" i="16" s="1"/>
  <c r="P17" i="47"/>
  <c r="C16" i="16" s="1"/>
  <c r="P30" i="47"/>
  <c r="C29" i="16" s="1"/>
  <c r="P11" i="47"/>
  <c r="C10" i="16" s="1"/>
  <c r="P16" i="47"/>
  <c r="C15" i="16" s="1"/>
  <c r="P27" i="47"/>
  <c r="C26" i="16" s="1"/>
  <c r="P10" i="47"/>
  <c r="C9" i="16" s="1"/>
  <c r="P26" i="47"/>
  <c r="C25" i="16" s="1"/>
  <c r="P9" i="47"/>
  <c r="C8" i="16" s="1"/>
  <c r="P25" i="47"/>
  <c r="C24" i="16" s="1"/>
  <c r="P8" i="47"/>
  <c r="C7" i="16" s="1"/>
  <c r="P14" i="47"/>
  <c r="C13" i="16" s="1"/>
  <c r="P6" i="47"/>
  <c r="C5" i="16" s="1"/>
  <c r="P20" i="47"/>
  <c r="C19" i="16" s="1"/>
  <c r="P19" i="47"/>
  <c r="C18" i="16" s="1"/>
  <c r="P7" i="47"/>
  <c r="C6" i="16" s="1"/>
  <c r="P5" i="47"/>
  <c r="C4" i="16" s="1"/>
  <c r="P23" i="47"/>
  <c r="C22" i="16" s="1"/>
  <c r="E4" i="45"/>
  <c r="H4" i="45" s="1"/>
  <c r="L4" i="45" s="1"/>
  <c r="E5" i="45"/>
  <c r="H5" i="45"/>
  <c r="E6" i="45"/>
  <c r="H6" i="45"/>
  <c r="P6" i="45" s="1"/>
  <c r="B5" i="16" s="1"/>
  <c r="E7" i="45"/>
  <c r="H7" i="45"/>
  <c r="E8" i="45"/>
  <c r="H8" i="45"/>
  <c r="E9" i="45"/>
  <c r="H9" i="45"/>
  <c r="E10" i="45"/>
  <c r="H10" i="45"/>
  <c r="E11" i="45"/>
  <c r="H11" i="45"/>
  <c r="E12" i="45"/>
  <c r="H12" i="45"/>
  <c r="E13" i="45"/>
  <c r="H13" i="45"/>
  <c r="E14" i="45"/>
  <c r="H14" i="45"/>
  <c r="E15" i="45"/>
  <c r="H15" i="45"/>
  <c r="E16" i="45"/>
  <c r="H16" i="45"/>
  <c r="E17" i="45"/>
  <c r="H17" i="45"/>
  <c r="E18" i="45"/>
  <c r="H18" i="45"/>
  <c r="E19" i="45"/>
  <c r="H19" i="45"/>
  <c r="E20" i="45"/>
  <c r="H20" i="45"/>
  <c r="E21" i="45"/>
  <c r="H21" i="45"/>
  <c r="E22" i="45"/>
  <c r="H22" i="45"/>
  <c r="E23" i="45"/>
  <c r="H23" i="45"/>
  <c r="E24" i="45"/>
  <c r="H24" i="45"/>
  <c r="E25" i="45"/>
  <c r="H25" i="45"/>
  <c r="E26" i="45"/>
  <c r="H26" i="45"/>
  <c r="E27" i="45"/>
  <c r="H27" i="45"/>
  <c r="E28" i="45"/>
  <c r="H28" i="45"/>
  <c r="E29" i="45"/>
  <c r="H29" i="45"/>
  <c r="E30" i="45"/>
  <c r="H30" i="45"/>
  <c r="E31" i="45"/>
  <c r="H31" i="45"/>
  <c r="E32" i="45"/>
  <c r="H32" i="45"/>
  <c r="E33" i="45"/>
  <c r="H33" i="45"/>
  <c r="E34" i="45"/>
  <c r="H34" i="45" s="1"/>
  <c r="C34" i="16" l="1"/>
  <c r="P26" i="45"/>
  <c r="B25" i="16" s="1"/>
  <c r="P15" i="45"/>
  <c r="B14" i="16" s="1"/>
  <c r="P34" i="45"/>
  <c r="B33" i="16" s="1"/>
  <c r="P19" i="45"/>
  <c r="B18" i="16" s="1"/>
  <c r="P28" i="45"/>
  <c r="B27" i="16" s="1"/>
  <c r="P31" i="45"/>
  <c r="B30" i="16" s="1"/>
  <c r="P17" i="45"/>
  <c r="B16" i="16" s="1"/>
  <c r="P23" i="45"/>
  <c r="B22" i="16" s="1"/>
  <c r="P10" i="45"/>
  <c r="B9" i="16" s="1"/>
  <c r="P5" i="45"/>
  <c r="B4" i="16" s="1"/>
  <c r="P35" i="55"/>
  <c r="P33" i="45"/>
  <c r="B32" i="16" s="1"/>
  <c r="P27" i="45"/>
  <c r="B26" i="16" s="1"/>
  <c r="P7" i="45"/>
  <c r="B6" i="16" s="1"/>
  <c r="P29" i="45"/>
  <c r="B28" i="16" s="1"/>
  <c r="P9" i="45"/>
  <c r="B8" i="16" s="1"/>
  <c r="P4" i="45"/>
  <c r="B3" i="16" s="1"/>
  <c r="P11" i="45"/>
  <c r="B10" i="16" s="1"/>
  <c r="P30" i="45"/>
  <c r="B29" i="16" s="1"/>
  <c r="P35" i="52"/>
  <c r="P34" i="51"/>
  <c r="P35" i="50"/>
  <c r="P35" i="48"/>
  <c r="P34" i="56"/>
  <c r="P34" i="54"/>
  <c r="P35" i="53"/>
  <c r="P35" i="57"/>
  <c r="P34" i="49"/>
  <c r="P32" i="47"/>
  <c r="P12" i="45"/>
  <c r="B11" i="16" s="1"/>
  <c r="P21" i="45"/>
  <c r="B20" i="16" s="1"/>
  <c r="P16" i="45"/>
  <c r="B15" i="16" s="1"/>
  <c r="P20" i="45"/>
  <c r="B19" i="16" s="1"/>
  <c r="P13" i="45"/>
  <c r="B12" i="16" s="1"/>
  <c r="P14" i="45"/>
  <c r="B13" i="16" s="1"/>
  <c r="P18" i="45"/>
  <c r="B17" i="16" s="1"/>
  <c r="P25" i="45"/>
  <c r="B24" i="16" s="1"/>
  <c r="P22" i="45"/>
  <c r="B21" i="16" s="1"/>
  <c r="P8" i="45"/>
  <c r="B7" i="16" s="1"/>
  <c r="P24" i="45"/>
  <c r="B23" i="16" s="1"/>
  <c r="P32" i="45"/>
  <c r="B31" i="16" s="1"/>
  <c r="I25" i="44"/>
  <c r="L25" i="44" s="1"/>
  <c r="T25" i="44" s="1"/>
  <c r="I26" i="44"/>
  <c r="L26" i="44"/>
  <c r="T26" i="44" s="1"/>
  <c r="I27" i="44"/>
  <c r="L27" i="44"/>
  <c r="T27" i="44" s="1"/>
  <c r="I28" i="44"/>
  <c r="L28" i="44"/>
  <c r="T28" i="44" s="1"/>
  <c r="I29" i="44"/>
  <c r="L29" i="44"/>
  <c r="T29" i="44" s="1"/>
  <c r="I30" i="44"/>
  <c r="L30" i="44" s="1"/>
  <c r="T30" i="44" s="1"/>
  <c r="I31" i="44"/>
  <c r="L31" i="44"/>
  <c r="T31" i="44" s="1"/>
  <c r="I32" i="44"/>
  <c r="L32" i="44"/>
  <c r="T32" i="44" s="1"/>
  <c r="P35" i="45" l="1"/>
  <c r="T33" i="44"/>
  <c r="K34" i="16" l="1"/>
  <c r="H34" i="16"/>
  <c r="F34" i="16"/>
  <c r="B34" i="16" l="1"/>
  <c r="D34" i="16"/>
  <c r="I34" i="16"/>
  <c r="M34" i="16"/>
  <c r="L34" i="16"/>
  <c r="J34" i="16"/>
  <c r="G34" i="16"/>
  <c r="E34" i="16" l="1"/>
  <c r="E3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  <author>Sebastian Reingruber</author>
  </authors>
  <commentList>
    <comment ref="F23" authorId="0" shapeId="0" xr:uid="{197D8AAB-D802-4B33-8DDD-AC48A0D1B915}">
      <text>
        <r>
          <rPr>
            <sz val="9"/>
            <color indexed="81"/>
            <rFont val="Tahoma"/>
            <family val="2"/>
          </rPr>
          <t xml:space="preserve">Bitte eintragen:
E für eintägige Reise 
A für Anreisetag    
M für mehrtägige Reise 
R für Rückreisetag 
</t>
        </r>
      </text>
    </comment>
    <comment ref="G23" authorId="0" shapeId="0" xr:uid="{D009463B-432A-426E-9E4D-21CE176A3BCC}">
      <text>
        <r>
          <rPr>
            <sz val="9"/>
            <color indexed="81"/>
            <rFont val="Tahoma"/>
            <family val="2"/>
          </rPr>
          <t>Uhrzeit bitte mit Doppelpunkt eintragen – also z. B. 8:00 Uhr.
- Bei eintägiger Reise ist die Uhrzeit zwingend einzutragen, da die Pauschale nur ausgezahlt wird, wenn Sie mehr als 8 Stunden tätig waren.
- Bei mehrtägiger Reise dient sie nur der Information.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P23" authorId="1" shapeId="0" xr:uid="{1ECF99A1-1361-4971-82F2-08118074FEB8}">
      <text>
        <r>
          <rPr>
            <sz val="9"/>
            <color indexed="81"/>
            <rFont val="Segoe UI"/>
            <family val="2"/>
          </rPr>
          <t>Die Verpflegungspauschale wird für jede Mahlzeit, die Sie bezahlt bekommen, um jeweils
- 20 % für das Frühstück
- 40 % für Mittag- und Abendessen
gekürzt.</t>
        </r>
      </text>
    </comment>
    <comment ref="Q23" authorId="1" shapeId="0" xr:uid="{E1515BAB-D618-4865-99E6-49E495E9F57D}">
      <text>
        <r>
          <rPr>
            <sz val="9"/>
            <color indexed="81"/>
            <rFont val="Segoe UI"/>
            <family val="2"/>
          </rPr>
          <t>Wenn Sie Ihre Übernachtung selbst bezahlen, haben Sie Anspruch auf eine Pauschale in Höhe von 20 €.
In der Regel wird die Übernachtung aber vom Arbeitgeber übernommen.</t>
        </r>
      </text>
    </comment>
    <comment ref="R23" authorId="1" shapeId="0" xr:uid="{0111A7F3-D162-48A1-8DFB-216E70229CD4}">
      <text>
        <r>
          <rPr>
            <sz val="9"/>
            <color indexed="81"/>
            <rFont val="Segoe UI"/>
            <family val="2"/>
          </rPr>
          <t>Die Pauschale errechnet sich anhand der gefahrenen Kilometer:
 Kilometer x 0,30 €</t>
        </r>
      </text>
    </comment>
    <comment ref="S23" authorId="1" shapeId="0" xr:uid="{25518785-52D3-4CF1-83DD-6F9AE736C2F5}">
      <text>
        <r>
          <rPr>
            <sz val="9"/>
            <color indexed="81"/>
            <rFont val="Segoe UI"/>
            <family val="2"/>
          </rPr>
          <t xml:space="preserve">In dieser Spalte sind alle auf der Reise weiter angefallenen, steuerlich relevanten Ausgaben wie z. B. für Flug- und Bahntickets, Taxifahrten, Gepäckbeförderung, Mautgebühren, Parkgebühren einzutragen.
Es ist ratsam, eventuell Rücksprache mit Ihrem Arbeitgeber zu halten, bevor Sie hier Kosten geltend machen.
</t>
        </r>
        <r>
          <rPr>
            <b/>
            <sz val="9"/>
            <color indexed="81"/>
            <rFont val="Segoe UI"/>
            <family val="2"/>
          </rPr>
          <t xml:space="preserve">
Bitte beachten Sie: Sämtliche Aufwendungen müssen anhand von ordnungsgemäßen Belegen/Rechnungen nachgewiesen werden!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BD7C7FB2-D414-4FA8-9E3A-0C3495549BAE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BD38D1B8-E183-45F8-B04C-13A35CD3C060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69D738D5-5F88-4AEB-9CB7-E44E536772B5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59BD42EC-B05B-4780-8C2F-BFB674D9DD6C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5736406A-ECA9-4E96-9FE9-47E59AB4DD17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5F898609-3817-48EC-BF75-E295EF9BB8FA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E5166665-D06B-43C6-85C6-BD073933FCA4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F785D357-B0EE-4E52-80AE-BE0530E51999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94562E74-1955-455B-BDD5-38B12C3C94A9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FD4AF2AC-C99D-41A3-B20B-781EFD55FB95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18DCD001-876B-40F1-A797-583EF04A1C1A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5BCE45BB-555E-4F56-A5B0-86C7220FFFD4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CE78EE83-F167-467B-9848-6DA3BF8B5310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178B0C36-7D3E-4E8B-8491-1CFB3507B9DA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C4640B45-89B0-4FD7-AE51-FF5D9EA1EC6D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29A1FDA1-7E6E-4FFC-8DCE-F3E34FA5B651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1A43F981-5F05-4A94-B1CC-55AED702850B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2E6B2B1B-068C-4961-9A85-B4080D637D8C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221BBB35-A725-4A96-AB85-2F073509F456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CBD69B8E-BFF5-47F7-B3CB-F22A5896806C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5539EDBD-6617-4CF1-82D0-615E1B568187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65D12E10-7621-4D6B-9708-A4B596F9B587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DDB20177-ABE6-4D09-833B-F0EDE51F1BE7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82AD7B3A-87F1-4B1B-9A1C-6B6DEF79833F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sharedStrings.xml><?xml version="1.0" encoding="utf-8"?>
<sst xmlns="http://schemas.openxmlformats.org/spreadsheetml/2006/main" count="392" uniqueCount="68">
  <si>
    <t>Uhrzeit</t>
  </si>
  <si>
    <t>Ende</t>
  </si>
  <si>
    <t>Name:</t>
  </si>
  <si>
    <t>Anzahl Std.</t>
  </si>
  <si>
    <t>Sonstiges</t>
  </si>
  <si>
    <t>€</t>
  </si>
  <si>
    <t>Gesamt</t>
  </si>
  <si>
    <t>Stunden</t>
  </si>
  <si>
    <t>Datum:</t>
  </si>
  <si>
    <t>Unterschrift:</t>
  </si>
  <si>
    <t>Euro</t>
  </si>
  <si>
    <t>Kilometer</t>
  </si>
  <si>
    <t>1 Tag Reise</t>
  </si>
  <si>
    <t>Mehrtag Reise</t>
  </si>
  <si>
    <t>M</t>
  </si>
  <si>
    <t>A</t>
  </si>
  <si>
    <t>R</t>
  </si>
  <si>
    <t>Hilfsspalte Verpflegungspauschale</t>
  </si>
  <si>
    <t xml:space="preserve">Frühstück </t>
  </si>
  <si>
    <t>Pers.-Nr.</t>
  </si>
  <si>
    <t>Start</t>
  </si>
  <si>
    <t>Mittagessen</t>
  </si>
  <si>
    <t>Abendessen</t>
  </si>
  <si>
    <t>Dauer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</si>
  <si>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</si>
  <si>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</si>
  <si>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</si>
  <si>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</si>
  <si>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</si>
  <si>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</si>
  <si>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</si>
  <si>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</si>
  <si>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</si>
  <si>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 xml:space="preserve">Oktober </t>
  </si>
  <si>
    <t>November</t>
  </si>
  <si>
    <t>Dezember</t>
  </si>
  <si>
    <t>Tag</t>
  </si>
  <si>
    <t>Name</t>
  </si>
  <si>
    <t>Wurde Ihnen eine Mahlzeit vom Arbeitgeber, Kunden oder Dritten zur Verfügung gestellt? Bitte mit "X" kennzeichnen</t>
  </si>
  <si>
    <t>Verpflegungs-pauschale Inland</t>
  </si>
  <si>
    <t>Wurde die Übernachtung selbst bezahlt?
Bitte mit X kennzeichnen</t>
  </si>
  <si>
    <t>Kilometergeld</t>
  </si>
  <si>
    <t>Tagespauschale</t>
  </si>
  <si>
    <t>................................................................................</t>
  </si>
  <si>
    <t>Grund der Reise, Ort</t>
  </si>
  <si>
    <t>E</t>
  </si>
  <si>
    <t>x</t>
  </si>
  <si>
    <t>Manfred testman</t>
  </si>
  <si>
    <t>Kundenservice, Bielefeld</t>
  </si>
  <si>
    <t>Messebesuch, München</t>
  </si>
  <si>
    <t>Kundenservice, Minden</t>
  </si>
  <si>
    <t>Kundenservice, Kassel</t>
  </si>
  <si>
    <t>Datum</t>
  </si>
  <si>
    <t>Kilomterpauschle</t>
  </si>
  <si>
    <t>Übernachtungspauschale bei selbtstzahlung</t>
  </si>
  <si>
    <t>Übernachtung</t>
  </si>
  <si>
    <t>Pers.-Nr.:</t>
  </si>
  <si>
    <t>Kilometerpauschale</t>
  </si>
  <si>
    <t>Reisekostenabrechnung Januar</t>
  </si>
  <si>
    <t xml:space="preserve">Reisekostenabrechnung Februar </t>
  </si>
  <si>
    <t>Reisekostenabrechnung März</t>
  </si>
  <si>
    <t xml:space="preserve">Reisekostenabrechnung April </t>
  </si>
  <si>
    <t>Reisekostenabrechnung Mai</t>
  </si>
  <si>
    <t xml:space="preserve">Reisekostenabrechnung Juni </t>
  </si>
  <si>
    <t>Reisekostenabrechnung</t>
  </si>
  <si>
    <t>Reisekostenabrechnung August</t>
  </si>
  <si>
    <t xml:space="preserve">Reisekostenabrechnung </t>
  </si>
  <si>
    <t xml:space="preserve">Reisekosten-Jahressumme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</si>
</sst>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164" formatCode="#,##0.00\ &quot;€&quot;"/>
    <numFmt numFmtId="165" formatCode="h:mm;@"/>
    <numFmt numFmtId="166" formatCode="#,##0\ &quot;€&quot;"/>
    <numFmt numFmtId="167" formatCode="#,##0_ ;\-#,##0\ 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2" fillId="0" borderId="0" xfId="0" applyFont="1" applyAlignment="1">
      <alignment vertical="center"/>
    </xf>
    <xf numFmtId="14" fontId="3" fillId="0" borderId="0" xfId="0" applyNumberFormat="1" applyFont="1" applyAlignment="1" applyProtection="1">
      <alignment horizontal="center" vertical="center"/>
      <protection locked="0"/>
    </xf>
    <xf numFmtId="7" fontId="0" fillId="0" borderId="2" xfId="0" applyNumberFormat="1" applyBorder="1"/>
    <xf numFmtId="0" fontId="2" fillId="2" borderId="4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8" fontId="0" fillId="0" borderId="1" xfId="0" applyNumberFormat="1" applyBorder="1" applyProtection="1">
      <protection locked="0"/>
    </xf>
    <xf numFmtId="0" fontId="2" fillId="2" borderId="6" xfId="0" applyFont="1" applyFill="1" applyBorder="1" applyAlignment="1">
      <alignment horizontal="center" vertical="center"/>
    </xf>
    <xf numFmtId="8" fontId="2" fillId="2" borderId="7" xfId="0" applyNumberFormat="1" applyFont="1" applyFill="1" applyBorder="1" applyAlignment="1">
      <alignment horizontal="center" vertical="center"/>
    </xf>
    <xf numFmtId="7" fontId="0" fillId="0" borderId="8" xfId="0" applyNumberFormat="1" applyBorder="1"/>
    <xf numFmtId="7" fontId="0" fillId="0" borderId="9" xfId="0" applyNumberFormat="1" applyBorder="1"/>
    <xf numFmtId="7" fontId="0" fillId="0" borderId="10" xfId="0" applyNumberFormat="1" applyBorder="1"/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7" fontId="0" fillId="2" borderId="9" xfId="0" applyNumberFormat="1" applyFill="1" applyBorder="1"/>
    <xf numFmtId="8" fontId="2" fillId="2" borderId="12" xfId="0" applyNumberFormat="1" applyFont="1" applyFill="1" applyBorder="1" applyAlignment="1">
      <alignment vertical="center"/>
    </xf>
    <xf numFmtId="8" fontId="2" fillId="2" borderId="7" xfId="0" applyNumberFormat="1" applyFont="1" applyFill="1" applyBorder="1" applyAlignment="1">
      <alignment vertical="center"/>
    </xf>
    <xf numFmtId="8" fontId="2" fillId="2" borderId="12" xfId="0" applyNumberFormat="1" applyFont="1" applyFill="1" applyBorder="1"/>
    <xf numFmtId="8" fontId="0" fillId="2" borderId="12" xfId="0" applyNumberFormat="1" applyFill="1" applyBorder="1"/>
    <xf numFmtId="14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/>
    <xf numFmtId="7" fontId="0" fillId="0" borderId="0" xfId="0" applyNumberFormat="1"/>
    <xf numFmtId="7" fontId="0" fillId="0" borderId="0" xfId="0" applyNumberFormat="1" applyAlignment="1">
      <alignment horizontal="center"/>
    </xf>
    <xf numFmtId="164" fontId="0" fillId="0" borderId="0" xfId="0" applyNumberFormat="1"/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7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7" fontId="1" fillId="2" borderId="20" xfId="0" applyNumberFormat="1" applyFont="1" applyFill="1" applyBorder="1" applyAlignment="1">
      <alignment horizontal="center" vertical="center" wrapText="1"/>
    </xf>
    <xf numFmtId="7" fontId="1" fillId="2" borderId="21" xfId="0" applyNumberFormat="1" applyFont="1" applyFill="1" applyBorder="1" applyAlignment="1">
      <alignment horizontal="center" vertical="center" wrapText="1"/>
    </xf>
    <xf numFmtId="7" fontId="1" fillId="2" borderId="23" xfId="0" applyNumberFormat="1" applyFont="1" applyFill="1" applyBorder="1" applyAlignment="1">
      <alignment horizontal="center" vertical="center" wrapText="1"/>
    </xf>
    <xf numFmtId="14" fontId="1" fillId="0" borderId="28" xfId="0" applyNumberFormat="1" applyFont="1" applyBorder="1" applyAlignment="1" applyProtection="1">
      <alignment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165" fontId="1" fillId="0" borderId="10" xfId="0" applyNumberFormat="1" applyFont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164" fontId="1" fillId="3" borderId="4" xfId="0" applyNumberFormat="1" applyFont="1" applyFill="1" applyBorder="1" applyAlignment="1">
      <alignment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7" fontId="1" fillId="3" borderId="30" xfId="0" applyNumberFormat="1" applyFont="1" applyFill="1" applyBorder="1" applyAlignment="1">
      <alignment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164" fontId="1" fillId="3" borderId="31" xfId="0" applyNumberFormat="1" applyFont="1" applyFill="1" applyBorder="1" applyAlignment="1">
      <alignment vertical="center"/>
    </xf>
    <xf numFmtId="164" fontId="1" fillId="0" borderId="13" xfId="0" applyNumberFormat="1" applyFont="1" applyBorder="1" applyAlignment="1" applyProtection="1">
      <alignment vertical="center"/>
      <protection locked="0"/>
    </xf>
    <xf numFmtId="164" fontId="1" fillId="3" borderId="29" xfId="0" applyNumberFormat="1" applyFont="1" applyFill="1" applyBorder="1" applyAlignment="1">
      <alignment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6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4" fontId="2" fillId="4" borderId="36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/>
    <xf numFmtId="7" fontId="1" fillId="0" borderId="0" xfId="0" applyNumberFormat="1" applyFont="1"/>
    <xf numFmtId="7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4" fontId="1" fillId="0" borderId="0" xfId="0" applyNumberFormat="1" applyFont="1"/>
    <xf numFmtId="3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4" fontId="0" fillId="3" borderId="0" xfId="0" applyNumberFormat="1" applyFill="1"/>
    <xf numFmtId="165" fontId="0" fillId="3" borderId="0" xfId="0" applyNumberFormat="1" applyFill="1" applyAlignment="1">
      <alignment horizontal="center"/>
    </xf>
    <xf numFmtId="14" fontId="1" fillId="3" borderId="0" xfId="0" applyNumberFormat="1" applyFont="1" applyFill="1"/>
    <xf numFmtId="164" fontId="0" fillId="3" borderId="0" xfId="0" applyNumberFormat="1" applyFill="1" applyAlignment="1">
      <alignment horizontal="center"/>
    </xf>
    <xf numFmtId="164" fontId="10" fillId="0" borderId="0" xfId="0" applyNumberFormat="1" applyFont="1"/>
    <xf numFmtId="7" fontId="10" fillId="0" borderId="0" xfId="0" applyNumberFormat="1" applyFont="1" applyAlignment="1">
      <alignment horizontal="center"/>
    </xf>
    <xf numFmtId="7" fontId="10" fillId="0" borderId="0" xfId="0" applyNumberFormat="1" applyFont="1"/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7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1" fillId="4" borderId="36" xfId="0" applyNumberFormat="1" applyFont="1" applyFill="1" applyBorder="1" applyAlignment="1">
      <alignment vertical="center"/>
    </xf>
    <xf numFmtId="0" fontId="10" fillId="3" borderId="35" xfId="0" applyFont="1" applyFill="1" applyBorder="1" applyAlignment="1">
      <alignment vertical="center"/>
    </xf>
    <xf numFmtId="0" fontId="10" fillId="3" borderId="34" xfId="0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10" fillId="0" borderId="27" xfId="0" applyNumberFormat="1" applyFont="1" applyBorder="1" applyAlignment="1" applyProtection="1">
      <alignment vertical="center"/>
      <protection locked="0"/>
    </xf>
    <xf numFmtId="164" fontId="10" fillId="3" borderId="31" xfId="0" applyNumberFormat="1" applyFont="1" applyFill="1" applyBorder="1" applyAlignment="1">
      <alignment vertical="center"/>
    </xf>
    <xf numFmtId="0" fontId="10" fillId="0" borderId="45" xfId="0" applyFont="1" applyBorder="1" applyAlignment="1" applyProtection="1">
      <alignment horizontal="center" vertical="center"/>
      <protection locked="0"/>
    </xf>
    <xf numFmtId="7" fontId="10" fillId="3" borderId="30" xfId="0" applyNumberFormat="1" applyFont="1" applyFill="1" applyBorder="1" applyAlignment="1">
      <alignment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164" fontId="10" fillId="3" borderId="4" xfId="0" applyNumberFormat="1" applyFont="1" applyFill="1" applyBorder="1" applyAlignment="1">
      <alignment vertical="center"/>
    </xf>
    <xf numFmtId="0" fontId="10" fillId="0" borderId="21" xfId="0" applyFont="1" applyBorder="1" applyAlignment="1" applyProtection="1">
      <alignment vertical="center" wrapText="1"/>
      <protection locked="0"/>
    </xf>
    <xf numFmtId="3" fontId="10" fillId="0" borderId="21" xfId="0" applyNumberFormat="1" applyFont="1" applyBorder="1" applyAlignment="1" applyProtection="1">
      <alignment vertical="center"/>
      <protection locked="0"/>
    </xf>
    <xf numFmtId="2" fontId="10" fillId="3" borderId="1" xfId="0" applyNumberFormat="1" applyFont="1" applyFill="1" applyBorder="1" applyAlignment="1">
      <alignment horizontal="center" vertical="center"/>
    </xf>
    <xf numFmtId="165" fontId="10" fillId="0" borderId="21" xfId="0" applyNumberFormat="1" applyFont="1" applyBorder="1" applyAlignment="1" applyProtection="1">
      <alignment horizontal="center" vertical="center"/>
      <protection locked="0"/>
    </xf>
    <xf numFmtId="20" fontId="10" fillId="0" borderId="21" xfId="0" applyNumberFormat="1" applyFont="1" applyBorder="1" applyAlignment="1" applyProtection="1">
      <alignment horizontal="center" vertical="center"/>
      <protection locked="0"/>
    </xf>
    <xf numFmtId="164" fontId="10" fillId="0" borderId="46" xfId="0" applyNumberFormat="1" applyFont="1" applyBorder="1" applyAlignment="1" applyProtection="1">
      <alignment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3" fontId="10" fillId="0" borderId="8" xfId="0" applyNumberFormat="1" applyFont="1" applyBorder="1" applyAlignment="1" applyProtection="1">
      <alignment vertical="center"/>
      <protection locked="0"/>
    </xf>
    <xf numFmtId="165" fontId="10" fillId="0" borderId="8" xfId="0" applyNumberFormat="1" applyFont="1" applyBorder="1" applyAlignment="1" applyProtection="1">
      <alignment horizontal="center" vertical="center"/>
      <protection locked="0"/>
    </xf>
    <xf numFmtId="14" fontId="10" fillId="0" borderId="8" xfId="0" applyNumberFormat="1" applyFont="1" applyBorder="1" applyAlignment="1" applyProtection="1">
      <alignment horizontal="center" vertical="center"/>
      <protection locked="0"/>
    </xf>
    <xf numFmtId="164" fontId="10" fillId="0" borderId="7" xfId="0" applyNumberFormat="1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3" fontId="10" fillId="0" borderId="1" xfId="0" applyNumberFormat="1" applyFont="1" applyBorder="1" applyAlignment="1" applyProtection="1">
      <alignment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6" fontId="1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13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2" fontId="10" fillId="3" borderId="10" xfId="0" applyNumberFormat="1" applyFont="1" applyFill="1" applyBorder="1" applyAlignment="1">
      <alignment horizontal="center" vertical="center"/>
    </xf>
    <xf numFmtId="165" fontId="10" fillId="0" borderId="10" xfId="0" applyNumberFormat="1" applyFont="1" applyBorder="1" applyAlignment="1" applyProtection="1">
      <alignment horizontal="center" vertical="center"/>
      <protection locked="0"/>
    </xf>
    <xf numFmtId="14" fontId="10" fillId="0" borderId="10" xfId="0" applyNumberFormat="1" applyFont="1" applyBorder="1" applyAlignment="1" applyProtection="1">
      <alignment horizontal="center" vertical="center"/>
      <protection locked="0"/>
    </xf>
    <xf numFmtId="14" fontId="10" fillId="0" borderId="28" xfId="0" applyNumberFormat="1" applyFont="1" applyBorder="1" applyAlignment="1" applyProtection="1">
      <alignment vertical="center"/>
      <protection locked="0"/>
    </xf>
    <xf numFmtId="7" fontId="5" fillId="2" borderId="23" xfId="0" applyNumberFormat="1" applyFont="1" applyFill="1" applyBorder="1" applyAlignment="1">
      <alignment horizontal="center" vertical="center" wrapText="1"/>
    </xf>
    <xf numFmtId="7" fontId="5" fillId="2" borderId="21" xfId="0" applyNumberFormat="1" applyFont="1" applyFill="1" applyBorder="1" applyAlignment="1">
      <alignment horizontal="center" vertical="center" wrapText="1"/>
    </xf>
    <xf numFmtId="7" fontId="5" fillId="2" borderId="20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 wrapText="1"/>
    </xf>
    <xf numFmtId="164" fontId="10" fillId="0" borderId="42" xfId="0" applyNumberFormat="1" applyFont="1" applyBorder="1" applyAlignment="1" applyProtection="1">
      <alignment horizontal="center" vertical="center"/>
      <protection locked="0"/>
    </xf>
    <xf numFmtId="7" fontId="10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3" borderId="29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14" fontId="3" fillId="0" borderId="19" xfId="0" applyNumberFormat="1" applyFont="1" applyBorder="1" applyAlignment="1" applyProtection="1">
      <alignment horizontal="center" vertical="center"/>
      <protection locked="0"/>
    </xf>
    <xf numFmtId="14" fontId="1" fillId="2" borderId="28" xfId="0" applyNumberFormat="1" applyFont="1" applyFill="1" applyBorder="1" applyAlignment="1">
      <alignment horizontal="center" vertical="center"/>
    </xf>
    <xf numFmtId="14" fontId="1" fillId="2" borderId="2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7" fontId="6" fillId="2" borderId="37" xfId="0" applyNumberFormat="1" applyFont="1" applyFill="1" applyBorder="1" applyAlignment="1">
      <alignment horizontal="center" vertical="center" wrapText="1"/>
    </xf>
    <xf numFmtId="7" fontId="6" fillId="2" borderId="5" xfId="0" applyNumberFormat="1" applyFont="1" applyFill="1" applyBorder="1" applyAlignment="1">
      <alignment horizontal="center" vertical="center" wrapText="1"/>
    </xf>
    <xf numFmtId="7" fontId="6" fillId="2" borderId="30" xfId="0" applyNumberFormat="1" applyFont="1" applyFill="1" applyBorder="1" applyAlignment="1">
      <alignment horizontal="center" vertical="center" wrapText="1"/>
    </xf>
    <xf numFmtId="7" fontId="1" fillId="3" borderId="30" xfId="0" applyNumberFormat="1" applyFont="1" applyFill="1" applyBorder="1" applyAlignment="1">
      <alignment horizontal="center" vertical="center" wrapText="1"/>
    </xf>
    <xf numFmtId="7" fontId="1" fillId="3" borderId="24" xfId="0" applyNumberFormat="1" applyFont="1" applyFill="1" applyBorder="1" applyAlignment="1">
      <alignment horizontal="center" vertical="center" wrapText="1"/>
    </xf>
    <xf numFmtId="7" fontId="1" fillId="2" borderId="38" xfId="0" applyNumberFormat="1" applyFont="1" applyFill="1" applyBorder="1" applyAlignment="1">
      <alignment horizontal="center" vertical="center" wrapText="1"/>
    </xf>
    <xf numFmtId="7" fontId="1" fillId="2" borderId="25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4" fontId="1" fillId="3" borderId="31" xfId="0" applyNumberFormat="1" applyFont="1" applyFill="1" applyBorder="1" applyAlignment="1">
      <alignment horizontal="center" vertical="center" wrapText="1"/>
    </xf>
    <xf numFmtId="164" fontId="1" fillId="3" borderId="26" xfId="0" applyNumberFormat="1" applyFont="1" applyFill="1" applyBorder="1" applyAlignment="1">
      <alignment horizontal="center" vertical="center" wrapText="1"/>
    </xf>
    <xf numFmtId="7" fontId="5" fillId="2" borderId="52" xfId="0" applyNumberFormat="1" applyFont="1" applyFill="1" applyBorder="1" applyAlignment="1">
      <alignment horizontal="center" vertical="center" wrapText="1"/>
    </xf>
    <xf numFmtId="7" fontId="5" fillId="2" borderId="25" xfId="0" applyNumberFormat="1" applyFont="1" applyFill="1" applyBorder="1" applyAlignment="1">
      <alignment horizontal="center" vertical="center" wrapText="1"/>
    </xf>
    <xf numFmtId="164" fontId="5" fillId="3" borderId="50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7" fontId="10" fillId="0" borderId="16" xfId="0" applyNumberFormat="1" applyFont="1" applyBorder="1" applyAlignment="1">
      <alignment horizontal="center"/>
    </xf>
    <xf numFmtId="7" fontId="10" fillId="0" borderId="18" xfId="0" applyNumberFormat="1" applyFont="1" applyBorder="1" applyAlignment="1">
      <alignment horizontal="center"/>
    </xf>
    <xf numFmtId="167" fontId="10" fillId="0" borderId="16" xfId="0" applyNumberFormat="1" applyFont="1" applyBorder="1" applyAlignment="1" applyProtection="1">
      <alignment horizontal="center" vertical="center"/>
      <protection locked="0"/>
    </xf>
    <xf numFmtId="167" fontId="10" fillId="0" borderId="19" xfId="0" applyNumberFormat="1" applyFont="1" applyBorder="1" applyAlignment="1" applyProtection="1">
      <alignment horizontal="center" vertical="center"/>
      <protection locked="0"/>
    </xf>
    <xf numFmtId="14" fontId="5" fillId="2" borderId="54" xfId="0" applyNumberFormat="1" applyFont="1" applyFill="1" applyBorder="1" applyAlignment="1">
      <alignment horizontal="center" vertical="center"/>
    </xf>
    <xf numFmtId="14" fontId="5" fillId="2" borderId="20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65" fontId="5" fillId="2" borderId="53" xfId="0" applyNumberFormat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3" fontId="5" fillId="2" borderId="53" xfId="0" applyNumberFormat="1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2" borderId="44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7" fontId="5" fillId="2" borderId="39" xfId="0" applyNumberFormat="1" applyFont="1" applyFill="1" applyBorder="1" applyAlignment="1">
      <alignment horizontal="center" vertical="center" wrapText="1"/>
    </xf>
    <xf numFmtId="7" fontId="5" fillId="2" borderId="40" xfId="0" applyNumberFormat="1" applyFont="1" applyFill="1" applyBorder="1" applyAlignment="1">
      <alignment horizontal="center" vertical="center" wrapText="1"/>
    </xf>
    <xf numFmtId="7" fontId="5" fillId="2" borderId="41" xfId="0" applyNumberFormat="1" applyFont="1" applyFill="1" applyBorder="1" applyAlignment="1">
      <alignment horizontal="center" vertical="center" wrapText="1"/>
    </xf>
    <xf numFmtId="7" fontId="5" fillId="3" borderId="41" xfId="0" applyNumberFormat="1" applyFont="1" applyFill="1" applyBorder="1" applyAlignment="1">
      <alignment horizontal="center" vertical="center" wrapText="1"/>
    </xf>
    <xf numFmtId="7" fontId="5" fillId="3" borderId="24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/>
    </xf>
    <xf numFmtId="8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5" fillId="2" borderId="6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Standard" xfId="0" builtinId="0"/>
    <cellStyle name="Standard 2" xfId="1" xr:uid="{E946FC7C-6B26-4030-BF86-E6024DD61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171449</xdr:colOff>
      <xdr:row>8</xdr:row>
      <xdr:rowOff>28574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FA61BB48-70B1-432B-9001-43EDA8B4D14D}"/>
            </a:ext>
          </a:extLst>
        </xdr:cNvPr>
        <xdr:cNvSpPr/>
      </xdr:nvSpPr>
      <xdr:spPr>
        <a:xfrm>
          <a:off x="0" y="0"/>
          <a:ext cx="17697449" cy="1323974"/>
        </a:xfrm>
        <a:prstGeom prst="rect">
          <a:avLst/>
        </a:prstGeom>
        <a:solidFill>
          <a:schemeClr val="bg1"/>
        </a:solidFill>
        <a:ln w="3175">
          <a:noFill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  <a:tabLst>
              <a:tab pos="180000" algn="l"/>
            </a:tabLst>
          </a:pP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Sehr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geehrte Nutzer dieses Abrechnungsprogrammes,</a:t>
          </a: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dieses Programm wird Ihnen zur Verfügung gestellt um Ihre Reisekostenabrechnung zu erleichtern. Es ist zur Abrechnung von Inlandsreisen ausgelegt.</a:t>
          </a: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Auch wenn das Programm mit größter Sorgfalt erstellt wurde, kann für die Ausführungen keine Haftung übernommen werden!</a:t>
          </a: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tabLst>
              <a:tab pos="180000" algn="l"/>
            </a:tabLst>
          </a:pPr>
          <a:endParaRPr lang="de-DE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301A-3E29-4295-9037-656CB19E03F9}">
  <dimension ref="E21:T58"/>
  <sheetViews>
    <sheetView tabSelected="1" workbookViewId="0">
      <selection activeCell="K48" sqref="K48"/>
    </sheetView>
  </sheetViews>
  <sheetFormatPr baseColWidth="10" defaultRowHeight="12.75" x14ac:dyDescent="0.2"/>
  <cols>
    <col min="5" max="5" width="11" style="24" bestFit="1" customWidth="1"/>
    <col min="6" max="6" width="6.42578125" customWidth="1"/>
    <col min="7" max="7" width="5.5703125" customWidth="1"/>
    <col min="8" max="8" width="7.7109375" style="25" customWidth="1"/>
    <col min="9" max="9" width="10" style="25" customWidth="1"/>
    <col min="10" max="10" width="10.85546875" style="1" customWidth="1"/>
    <col min="11" max="11" width="34.7109375" style="26" customWidth="1"/>
    <col min="12" max="12" width="29.7109375" customWidth="1"/>
    <col min="13" max="13" width="14.85546875" customWidth="1"/>
    <col min="14" max="14" width="12.28515625" style="27" customWidth="1"/>
    <col min="15" max="15" width="12.7109375" style="28" customWidth="1"/>
    <col min="16" max="16" width="13.140625" style="28" customWidth="1"/>
    <col min="17" max="17" width="21.85546875" style="28" bestFit="1" customWidth="1"/>
    <col min="18" max="18" width="16.5703125" style="28" bestFit="1" customWidth="1"/>
    <col min="19" max="19" width="17.7109375" style="28" customWidth="1"/>
    <col min="20" max="20" width="14.42578125" style="29" bestFit="1" customWidth="1"/>
  </cols>
  <sheetData>
    <row r="21" spans="5:20" ht="13.5" thickBot="1" x14ac:dyDescent="0.25"/>
    <row r="22" spans="5:20" ht="39" customHeight="1" thickBot="1" x14ac:dyDescent="0.25">
      <c r="E22" s="159" t="s">
        <v>64</v>
      </c>
      <c r="F22" s="160"/>
      <c r="G22" s="160"/>
      <c r="H22" s="160"/>
      <c r="I22" s="160"/>
      <c r="J22" s="160"/>
      <c r="K22" s="30" t="s">
        <v>2</v>
      </c>
      <c r="L22" s="31" t="s">
        <v>47</v>
      </c>
      <c r="M22" s="157"/>
      <c r="N22" s="157"/>
      <c r="O22" s="158"/>
      <c r="P22" s="32" t="s">
        <v>19</v>
      </c>
      <c r="Q22" s="33"/>
      <c r="R22" s="34" t="s">
        <v>8</v>
      </c>
      <c r="S22" s="161"/>
      <c r="T22" s="162"/>
    </row>
    <row r="23" spans="5:20" ht="45" customHeight="1" x14ac:dyDescent="0.2">
      <c r="E23" s="163" t="s">
        <v>52</v>
      </c>
      <c r="F23" s="165" t="s">
        <v>23</v>
      </c>
      <c r="G23" s="167" t="s">
        <v>0</v>
      </c>
      <c r="H23" s="167"/>
      <c r="I23" s="168" t="s">
        <v>7</v>
      </c>
      <c r="J23" s="170" t="s">
        <v>11</v>
      </c>
      <c r="K23" s="165" t="s">
        <v>44</v>
      </c>
      <c r="L23" s="35" t="s">
        <v>17</v>
      </c>
      <c r="M23" s="172" t="s">
        <v>38</v>
      </c>
      <c r="N23" s="173"/>
      <c r="O23" s="174"/>
      <c r="P23" s="175" t="s">
        <v>39</v>
      </c>
      <c r="Q23" s="177" t="s">
        <v>40</v>
      </c>
      <c r="R23" s="181" t="s">
        <v>41</v>
      </c>
      <c r="S23" s="152" t="s">
        <v>4</v>
      </c>
      <c r="T23" s="154" t="s">
        <v>42</v>
      </c>
    </row>
    <row r="24" spans="5:20" ht="26.25" customHeight="1" thickBot="1" x14ac:dyDescent="0.25">
      <c r="E24" s="164"/>
      <c r="F24" s="166"/>
      <c r="G24" s="36" t="s">
        <v>20</v>
      </c>
      <c r="H24" s="36" t="s">
        <v>1</v>
      </c>
      <c r="I24" s="169"/>
      <c r="J24" s="171"/>
      <c r="K24" s="166"/>
      <c r="L24" s="37" t="s">
        <v>5</v>
      </c>
      <c r="M24" s="38" t="s">
        <v>18</v>
      </c>
      <c r="N24" s="39" t="s">
        <v>21</v>
      </c>
      <c r="O24" s="40" t="s">
        <v>22</v>
      </c>
      <c r="P24" s="176"/>
      <c r="Q24" s="178"/>
      <c r="R24" s="182"/>
      <c r="S24" s="153"/>
      <c r="T24" s="155"/>
    </row>
    <row r="25" spans="5:20" x14ac:dyDescent="0.2">
      <c r="E25" s="41">
        <v>46037</v>
      </c>
      <c r="F25" s="42" t="s">
        <v>45</v>
      </c>
      <c r="G25" s="43">
        <v>0.33333333333333331</v>
      </c>
      <c r="H25" s="43">
        <v>0.6875</v>
      </c>
      <c r="I25" s="44">
        <f t="shared" ref="I25:I32" si="0">IF(G25&gt;H25,(24-(G25*24))+(H25*24),(H25-G25)*24)</f>
        <v>8.5</v>
      </c>
      <c r="J25" s="45">
        <v>50</v>
      </c>
      <c r="K25" s="46" t="s">
        <v>48</v>
      </c>
      <c r="L25" s="47">
        <f t="shared" ref="L25:L32" si="1">IF(F25="",0,IF(F25="E",IF(I25&gt;8,$H$42,0),VLOOKUP(F25,$E$46:$H$48,4,FALSE)))</f>
        <v>14</v>
      </c>
      <c r="M25" s="48" t="s">
        <v>46</v>
      </c>
      <c r="N25" s="49"/>
      <c r="O25" s="50"/>
      <c r="P25" s="51">
        <f>IF(
    L25="",
    0,
    MAX(
        0,
        L25
        - (IF(M25="X",0.2*$H$47,0)
        +  IF(N25="X",0.4*$H$47,0)
        +  IF(O25="X",0.4*$H$47,0))
    )
)</f>
        <v>8.3999999999999986</v>
      </c>
      <c r="Q25" s="52"/>
      <c r="R25" s="53">
        <f>J25*$H$53</f>
        <v>15</v>
      </c>
      <c r="S25" s="54"/>
      <c r="T25" s="55">
        <f t="shared" ref="T25:T32" si="2">IF(OR(P25="",R25="",ISERROR(S25)),"",IF(Q25&lt;&gt;"",IFERROR(P25+R25+S25+$H$57,""),IFERROR(P25+R25+S25,"")))</f>
        <v>23.4</v>
      </c>
    </row>
    <row r="26" spans="5:20" x14ac:dyDescent="0.2">
      <c r="E26" s="41">
        <v>46038</v>
      </c>
      <c r="F26" s="56" t="s">
        <v>15</v>
      </c>
      <c r="G26" s="57">
        <v>0.33333333333333331</v>
      </c>
      <c r="H26" s="57">
        <v>0.54166666666666663</v>
      </c>
      <c r="I26" s="58">
        <f t="shared" si="0"/>
        <v>5</v>
      </c>
      <c r="J26" s="59">
        <v>700</v>
      </c>
      <c r="K26" s="60" t="s">
        <v>49</v>
      </c>
      <c r="L26" s="47">
        <f t="shared" si="1"/>
        <v>14</v>
      </c>
      <c r="M26" s="61"/>
      <c r="N26" s="62"/>
      <c r="O26" s="63" t="s">
        <v>46</v>
      </c>
      <c r="P26" s="51">
        <f t="shared" ref="P26:P32" si="3">IF(
    L26="",
    0,
    MAX(
        0,
        L26
        - (IF(M26="X",0.2*$H$47,0)
        +  IF(N26="X",0.4*$H$47,0)
        +  IF(O26="X",0.4*$H$47,0))
    )
)</f>
        <v>2.7999999999999989</v>
      </c>
      <c r="Q26" s="64"/>
      <c r="R26" s="53">
        <f t="shared" ref="R26:R32" si="4">J26*$H$53</f>
        <v>210</v>
      </c>
      <c r="S26" s="65"/>
      <c r="T26" s="55">
        <f t="shared" si="2"/>
        <v>212.8</v>
      </c>
    </row>
    <row r="27" spans="5:20" x14ac:dyDescent="0.2">
      <c r="E27" s="41">
        <v>46039</v>
      </c>
      <c r="F27" s="56" t="s">
        <v>14</v>
      </c>
      <c r="G27" s="57">
        <v>0.33333333333333331</v>
      </c>
      <c r="H27" s="57">
        <v>0.875</v>
      </c>
      <c r="I27" s="58">
        <f t="shared" si="0"/>
        <v>13.000000000000002</v>
      </c>
      <c r="J27" s="59"/>
      <c r="K27" s="60" t="s">
        <v>49</v>
      </c>
      <c r="L27" s="47">
        <f t="shared" si="1"/>
        <v>28</v>
      </c>
      <c r="M27" s="61" t="s">
        <v>46</v>
      </c>
      <c r="N27" s="62"/>
      <c r="O27" s="63" t="s">
        <v>46</v>
      </c>
      <c r="P27" s="51">
        <f t="shared" si="3"/>
        <v>11.2</v>
      </c>
      <c r="Q27" s="66"/>
      <c r="R27" s="53">
        <f t="shared" si="4"/>
        <v>0</v>
      </c>
      <c r="S27" s="65"/>
      <c r="T27" s="55">
        <f t="shared" si="2"/>
        <v>11.2</v>
      </c>
    </row>
    <row r="28" spans="5:20" x14ac:dyDescent="0.2">
      <c r="E28" s="41">
        <v>46040</v>
      </c>
      <c r="F28" s="56" t="s">
        <v>14</v>
      </c>
      <c r="G28" s="57">
        <v>0.375</v>
      </c>
      <c r="H28" s="57">
        <v>0.875</v>
      </c>
      <c r="I28" s="58">
        <f t="shared" si="0"/>
        <v>12</v>
      </c>
      <c r="J28" s="59"/>
      <c r="K28" s="60" t="s">
        <v>49</v>
      </c>
      <c r="L28" s="47">
        <f t="shared" si="1"/>
        <v>28</v>
      </c>
      <c r="M28" s="61" t="s">
        <v>46</v>
      </c>
      <c r="N28" s="62" t="s">
        <v>46</v>
      </c>
      <c r="O28" s="63" t="s">
        <v>46</v>
      </c>
      <c r="P28" s="51">
        <f t="shared" si="3"/>
        <v>0</v>
      </c>
      <c r="Q28" s="66"/>
      <c r="R28" s="53">
        <f t="shared" si="4"/>
        <v>0</v>
      </c>
      <c r="S28" s="65"/>
      <c r="T28" s="55">
        <f t="shared" si="2"/>
        <v>0</v>
      </c>
    </row>
    <row r="29" spans="5:20" x14ac:dyDescent="0.2">
      <c r="E29" s="41">
        <v>46041</v>
      </c>
      <c r="F29" s="56" t="s">
        <v>16</v>
      </c>
      <c r="G29" s="57">
        <v>0.375</v>
      </c>
      <c r="H29" s="57">
        <v>0.54166666666666663</v>
      </c>
      <c r="I29" s="58">
        <f t="shared" si="0"/>
        <v>3.9999999999999991</v>
      </c>
      <c r="J29" s="59">
        <v>700</v>
      </c>
      <c r="K29" s="60" t="s">
        <v>49</v>
      </c>
      <c r="L29" s="47">
        <f t="shared" si="1"/>
        <v>14</v>
      </c>
      <c r="M29" s="61" t="s">
        <v>46</v>
      </c>
      <c r="N29" s="62"/>
      <c r="O29" s="63"/>
      <c r="P29" s="51">
        <f t="shared" si="3"/>
        <v>8.3999999999999986</v>
      </c>
      <c r="Q29" s="66"/>
      <c r="R29" s="53">
        <f t="shared" si="4"/>
        <v>210</v>
      </c>
      <c r="S29" s="65"/>
      <c r="T29" s="55">
        <f t="shared" si="2"/>
        <v>218.4</v>
      </c>
    </row>
    <row r="30" spans="5:20" x14ac:dyDescent="0.2">
      <c r="E30" s="41">
        <v>46042</v>
      </c>
      <c r="F30" s="56" t="s">
        <v>45</v>
      </c>
      <c r="G30" s="57">
        <v>0.375</v>
      </c>
      <c r="H30" s="57">
        <v>0.5</v>
      </c>
      <c r="I30" s="58">
        <f t="shared" si="0"/>
        <v>3</v>
      </c>
      <c r="J30" s="59">
        <v>18</v>
      </c>
      <c r="K30" s="60" t="s">
        <v>50</v>
      </c>
      <c r="L30" s="47">
        <f t="shared" si="1"/>
        <v>0</v>
      </c>
      <c r="M30" s="61"/>
      <c r="N30" s="62"/>
      <c r="O30" s="63"/>
      <c r="P30" s="51">
        <f t="shared" si="3"/>
        <v>0</v>
      </c>
      <c r="Q30" s="66"/>
      <c r="R30" s="53">
        <f t="shared" si="4"/>
        <v>5.3999999999999995</v>
      </c>
      <c r="S30" s="65"/>
      <c r="T30" s="55">
        <f t="shared" si="2"/>
        <v>5.3999999999999995</v>
      </c>
    </row>
    <row r="31" spans="5:20" x14ac:dyDescent="0.2">
      <c r="E31" s="41">
        <v>46043</v>
      </c>
      <c r="F31" s="56" t="s">
        <v>15</v>
      </c>
      <c r="G31" s="57">
        <v>0.33333333333333331</v>
      </c>
      <c r="H31" s="57">
        <v>0.91666666666666663</v>
      </c>
      <c r="I31" s="58">
        <f t="shared" si="0"/>
        <v>13.999999999999998</v>
      </c>
      <c r="J31" s="59">
        <v>200</v>
      </c>
      <c r="K31" s="60" t="s">
        <v>51</v>
      </c>
      <c r="L31" s="47">
        <f t="shared" si="1"/>
        <v>14</v>
      </c>
      <c r="M31" s="61"/>
      <c r="N31" s="62"/>
      <c r="O31" s="63"/>
      <c r="P31" s="51">
        <f t="shared" si="3"/>
        <v>14</v>
      </c>
      <c r="Q31" s="66" t="s">
        <v>46</v>
      </c>
      <c r="R31" s="53">
        <f t="shared" si="4"/>
        <v>60</v>
      </c>
      <c r="S31" s="65">
        <v>30</v>
      </c>
      <c r="T31" s="55">
        <f t="shared" si="2"/>
        <v>124</v>
      </c>
    </row>
    <row r="32" spans="5:20" ht="13.5" thickBot="1" x14ac:dyDescent="0.25">
      <c r="E32" s="41">
        <v>46044</v>
      </c>
      <c r="F32" s="56" t="s">
        <v>16</v>
      </c>
      <c r="G32" s="57">
        <v>0.33333333333333331</v>
      </c>
      <c r="H32" s="57">
        <v>0.70833333333333337</v>
      </c>
      <c r="I32" s="58">
        <f t="shared" si="0"/>
        <v>9.0000000000000018</v>
      </c>
      <c r="J32" s="59">
        <v>200</v>
      </c>
      <c r="K32" s="60" t="s">
        <v>51</v>
      </c>
      <c r="L32" s="47">
        <f t="shared" si="1"/>
        <v>14</v>
      </c>
      <c r="M32" s="61"/>
      <c r="N32" s="62"/>
      <c r="O32" s="63"/>
      <c r="P32" s="51">
        <f t="shared" si="3"/>
        <v>14</v>
      </c>
      <c r="Q32" s="66"/>
      <c r="R32" s="53">
        <f t="shared" si="4"/>
        <v>60</v>
      </c>
      <c r="S32" s="65"/>
      <c r="T32" s="55">
        <f t="shared" si="2"/>
        <v>74</v>
      </c>
    </row>
    <row r="33" spans="5:20" ht="24" customHeight="1" thickBot="1" x14ac:dyDescent="0.25">
      <c r="E33" s="67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>
        <f>IF(SUM(T25:T32)&lt;=0,0,SUM(T25:T32))</f>
        <v>669.2</v>
      </c>
    </row>
    <row r="34" spans="5:20" ht="13.5" thickTop="1" x14ac:dyDescent="0.2">
      <c r="H34" s="70"/>
      <c r="I34" s="70"/>
      <c r="J34" s="71"/>
      <c r="K34" s="72"/>
      <c r="L34" s="73"/>
      <c r="M34" s="73"/>
      <c r="N34" s="74"/>
      <c r="O34" s="75"/>
      <c r="P34" s="75"/>
      <c r="Q34" s="75"/>
      <c r="R34" s="75"/>
      <c r="S34" s="75"/>
      <c r="T34" s="76"/>
    </row>
    <row r="35" spans="5:20" x14ac:dyDescent="0.2">
      <c r="E35" s="77" t="s">
        <v>9</v>
      </c>
      <c r="F35" s="73"/>
      <c r="G35" s="73"/>
      <c r="H35" s="180" t="s">
        <v>43</v>
      </c>
      <c r="I35" s="180"/>
      <c r="J35" s="180"/>
      <c r="K35" s="180"/>
      <c r="L35" s="180"/>
    </row>
    <row r="36" spans="5:20" x14ac:dyDescent="0.2">
      <c r="E36" s="77"/>
      <c r="F36" s="73"/>
      <c r="G36" s="73"/>
      <c r="K36" s="78"/>
      <c r="L36" s="1"/>
    </row>
    <row r="37" spans="5:20" x14ac:dyDescent="0.2">
      <c r="E37" s="77"/>
      <c r="F37" s="73"/>
      <c r="G37" s="73"/>
      <c r="K37" s="78"/>
      <c r="L37" s="1"/>
    </row>
    <row r="38" spans="5:20" x14ac:dyDescent="0.2">
      <c r="E38" s="156" t="s">
        <v>12</v>
      </c>
      <c r="F38" s="156"/>
      <c r="G38" s="156"/>
      <c r="H38" s="156"/>
    </row>
    <row r="39" spans="5:20" x14ac:dyDescent="0.2">
      <c r="E39" s="79" t="s">
        <v>3</v>
      </c>
      <c r="F39" s="79"/>
      <c r="G39" s="79"/>
      <c r="H39" s="80" t="s">
        <v>10</v>
      </c>
      <c r="J39" s="71"/>
      <c r="K39" s="72"/>
    </row>
    <row r="40" spans="5:20" x14ac:dyDescent="0.2">
      <c r="E40" s="80">
        <v>0</v>
      </c>
      <c r="F40" s="80"/>
      <c r="G40" s="80"/>
      <c r="H40" s="81">
        <v>0</v>
      </c>
      <c r="J40" s="71"/>
      <c r="K40" s="72"/>
    </row>
    <row r="41" spans="5:20" x14ac:dyDescent="0.2">
      <c r="E41" s="80">
        <v>1</v>
      </c>
      <c r="F41" s="80"/>
      <c r="G41" s="80"/>
      <c r="H41" s="81">
        <v>0</v>
      </c>
      <c r="J41" s="71"/>
      <c r="K41" s="72"/>
    </row>
    <row r="42" spans="5:20" x14ac:dyDescent="0.2">
      <c r="E42" s="80">
        <v>8</v>
      </c>
      <c r="F42" s="80"/>
      <c r="G42" s="80"/>
      <c r="H42" s="81">
        <v>14</v>
      </c>
      <c r="J42" s="71"/>
      <c r="K42" s="72"/>
    </row>
    <row r="43" spans="5:20" x14ac:dyDescent="0.2">
      <c r="E43" s="79"/>
      <c r="F43" s="79"/>
      <c r="G43" s="79"/>
      <c r="H43" s="80"/>
    </row>
    <row r="44" spans="5:20" x14ac:dyDescent="0.2">
      <c r="E44" s="79"/>
      <c r="F44" s="79"/>
      <c r="G44" s="79"/>
      <c r="H44" s="80"/>
    </row>
    <row r="45" spans="5:20" x14ac:dyDescent="0.2">
      <c r="E45" s="156" t="s">
        <v>13</v>
      </c>
      <c r="F45" s="156"/>
      <c r="G45" s="156"/>
      <c r="H45" s="156"/>
    </row>
    <row r="46" spans="5:20" x14ac:dyDescent="0.2">
      <c r="E46" s="80" t="s">
        <v>15</v>
      </c>
      <c r="F46" s="79"/>
      <c r="G46" s="79"/>
      <c r="H46" s="81">
        <v>14</v>
      </c>
    </row>
    <row r="47" spans="5:20" x14ac:dyDescent="0.2">
      <c r="E47" s="80" t="s">
        <v>14</v>
      </c>
      <c r="F47" s="79"/>
      <c r="G47" s="79"/>
      <c r="H47" s="81">
        <v>28</v>
      </c>
    </row>
    <row r="48" spans="5:20" x14ac:dyDescent="0.2">
      <c r="E48" s="80" t="s">
        <v>16</v>
      </c>
      <c r="F48" s="79"/>
      <c r="G48" s="79"/>
      <c r="H48" s="81">
        <v>14</v>
      </c>
    </row>
    <row r="49" spans="5:8" x14ac:dyDescent="0.2">
      <c r="E49" s="82"/>
      <c r="F49" s="79"/>
      <c r="G49" s="79"/>
      <c r="H49" s="83"/>
    </row>
    <row r="50" spans="5:8" x14ac:dyDescent="0.2">
      <c r="E50" s="82"/>
      <c r="F50" s="79"/>
      <c r="G50" s="79"/>
      <c r="H50" s="83"/>
    </row>
    <row r="51" spans="5:8" x14ac:dyDescent="0.2">
      <c r="E51" s="179" t="s">
        <v>53</v>
      </c>
      <c r="F51" s="179"/>
      <c r="G51" s="179"/>
      <c r="H51" s="179"/>
    </row>
    <row r="52" spans="5:8" x14ac:dyDescent="0.2">
      <c r="E52" s="82"/>
      <c r="F52" s="79"/>
      <c r="G52" s="79"/>
      <c r="H52" s="83"/>
    </row>
    <row r="53" spans="5:8" x14ac:dyDescent="0.2">
      <c r="E53" s="84" t="s">
        <v>57</v>
      </c>
      <c r="F53" s="79"/>
      <c r="G53" s="79"/>
      <c r="H53" s="85">
        <v>0.3</v>
      </c>
    </row>
    <row r="54" spans="5:8" x14ac:dyDescent="0.2">
      <c r="E54" s="82"/>
      <c r="F54" s="79"/>
      <c r="G54" s="79"/>
      <c r="H54" s="83"/>
    </row>
    <row r="55" spans="5:8" x14ac:dyDescent="0.2">
      <c r="E55" s="179" t="s">
        <v>54</v>
      </c>
      <c r="F55" s="179"/>
      <c r="G55" s="179"/>
      <c r="H55" s="179"/>
    </row>
    <row r="56" spans="5:8" x14ac:dyDescent="0.2">
      <c r="E56" s="82"/>
      <c r="F56" s="79"/>
      <c r="G56" s="79"/>
      <c r="H56" s="83"/>
    </row>
    <row r="57" spans="5:8" x14ac:dyDescent="0.2">
      <c r="E57" s="84" t="s">
        <v>55</v>
      </c>
      <c r="F57" s="79"/>
      <c r="G57" s="79"/>
      <c r="H57" s="85">
        <v>20</v>
      </c>
    </row>
    <row r="58" spans="5:8" x14ac:dyDescent="0.2">
      <c r="E58" s="82"/>
      <c r="F58" s="79"/>
      <c r="G58" s="79"/>
      <c r="H58" s="83"/>
    </row>
  </sheetData>
  <mergeCells count="20">
    <mergeCell ref="E51:H51"/>
    <mergeCell ref="E55:H55"/>
    <mergeCell ref="H35:L35"/>
    <mergeCell ref="E38:H38"/>
    <mergeCell ref="R23:R24"/>
    <mergeCell ref="S23:S24"/>
    <mergeCell ref="T23:T24"/>
    <mergeCell ref="E45:H45"/>
    <mergeCell ref="M22:O22"/>
    <mergeCell ref="E22:J22"/>
    <mergeCell ref="S22:T22"/>
    <mergeCell ref="E23:E24"/>
    <mergeCell ref="F23:F24"/>
    <mergeCell ref="G23:H23"/>
    <mergeCell ref="I23:I24"/>
    <mergeCell ref="J23:J24"/>
    <mergeCell ref="K23:K24"/>
    <mergeCell ref="M23:O23"/>
    <mergeCell ref="P23:P24"/>
    <mergeCell ref="Q23:Q24"/>
  </mergeCells>
  <pageMargins left="0.7" right="0.7" top="0.78740157499999996" bottom="0.78740157499999996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B3FE-86D0-486F-AD51-9549020DF407}">
  <dimension ref="A1:P38"/>
  <sheetViews>
    <sheetView showGridLines="0" view="pageLayout" topLeftCell="A3" zoomScale="70" zoomScaleNormal="85" zoomScalePageLayoutView="70" workbookViewId="0">
      <selection activeCell="A4" sqref="A4:A33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66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46266</v>
      </c>
      <c r="B4" s="141"/>
      <c r="C4" s="140"/>
      <c r="D4" s="140"/>
      <c r="E4" s="139">
        <f t="shared" ref="E4:E33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46267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46268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46269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46270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46271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46272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46273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46274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46275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46276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46277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46278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46279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46280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46281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46282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46283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46284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46285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46286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46287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46288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46289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46290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46291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46292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46293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46294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4" thickBot="1" x14ac:dyDescent="0.25">
      <c r="A33" s="142">
        <v>46295</v>
      </c>
      <c r="B33" s="121"/>
      <c r="C33" s="120"/>
      <c r="D33" s="120"/>
      <c r="E33" s="110">
        <f t="shared" si="0"/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customHeight="1" thickBot="1" x14ac:dyDescent="0.25">
      <c r="A34" s="98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6">
        <f>IF(SUM(P4:P33)&lt;=0,0,SUM(P4:P33))</f>
        <v>0</v>
      </c>
    </row>
    <row r="35" spans="1:16" ht="24" thickTop="1" x14ac:dyDescent="0.35">
      <c r="A35" s="90"/>
      <c r="B35" s="89"/>
      <c r="C35" s="89"/>
      <c r="D35" s="95"/>
      <c r="E35" s="95"/>
      <c r="F35" s="94"/>
      <c r="G35" s="93"/>
      <c r="H35" s="89"/>
      <c r="I35" s="89"/>
      <c r="J35" s="88"/>
      <c r="K35" s="92"/>
      <c r="L35" s="92"/>
      <c r="M35" s="92"/>
      <c r="N35" s="92"/>
      <c r="O35" s="92"/>
      <c r="P35" s="91"/>
    </row>
    <row r="36" spans="1:16" ht="23.25" x14ac:dyDescent="0.35">
      <c r="A36" s="90" t="s">
        <v>9</v>
      </c>
      <c r="B36" s="89"/>
      <c r="C36" s="89"/>
      <c r="D36" s="209" t="s">
        <v>43</v>
      </c>
      <c r="E36" s="209"/>
      <c r="F36" s="209"/>
      <c r="G36" s="209"/>
      <c r="H36" s="209"/>
      <c r="I36" s="89"/>
      <c r="J36" s="88"/>
      <c r="K36" s="87"/>
      <c r="L36" s="87"/>
      <c r="M36" s="87"/>
      <c r="N36" s="87"/>
      <c r="O36" s="87"/>
      <c r="P36" s="86"/>
    </row>
    <row r="37" spans="1:16" x14ac:dyDescent="0.2">
      <c r="A37" s="77"/>
      <c r="B37" s="73"/>
      <c r="C37" s="73"/>
      <c r="G37" s="78"/>
      <c r="H37" s="1"/>
    </row>
    <row r="38" spans="1:16" x14ac:dyDescent="0.2">
      <c r="A38" s="77"/>
      <c r="B38" s="73"/>
      <c r="C38" s="73"/>
      <c r="G38" s="78"/>
      <c r="H38" s="1"/>
    </row>
  </sheetData>
  <sheetProtection algorithmName="SHA-512" hashValue="MXrrtbIbZP5cRTjuJ1Vrfnj9Z+VWKiUThOS8ya86CTgdyBNeOWW6Rdmp4LVDUTLj0U6k9m1Xm6skP3ZosbnhVQ==" saltValue="FVAgcOtkuBgctNLpl7JYUQ==" spinCount="100000" sheet="1" objects="1" scenarios="1"/>
  <mergeCells count="17">
    <mergeCell ref="D36:H36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A169-E0A7-4905-BBBF-8B070524BE24}">
  <dimension ref="A1:P39"/>
  <sheetViews>
    <sheetView showGridLines="0" view="pageLayout" topLeftCell="A4" zoomScale="70" zoomScaleNormal="85" zoomScalePageLayoutView="70" workbookViewId="0">
      <selection activeCell="A4" sqref="A4:A34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64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46296</v>
      </c>
      <c r="B4" s="141"/>
      <c r="C4" s="140"/>
      <c r="D4" s="140"/>
      <c r="E4" s="139">
        <f t="shared" ref="E4:E27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46297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46298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46299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46300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46301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46302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46303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46304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46305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46306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46307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46308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46309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46310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46311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46312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46313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46314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46315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46316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46317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46318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46319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46320</v>
      </c>
      <c r="B28" s="121"/>
      <c r="C28" s="120"/>
      <c r="D28" s="120"/>
      <c r="E28" s="110">
        <f t="shared" ref="E28:E30" si="1">IF(C28&gt;D28,(24-(C28*24))+(D28*24),(D28-C28)*24)</f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46321</v>
      </c>
      <c r="B29" s="121"/>
      <c r="C29" s="120"/>
      <c r="D29" s="120"/>
      <c r="E29" s="110">
        <f t="shared" si="1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46322</v>
      </c>
      <c r="B30" s="121"/>
      <c r="C30" s="120"/>
      <c r="D30" s="120"/>
      <c r="E30" s="110">
        <f t="shared" si="1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46323</v>
      </c>
      <c r="B31" s="121"/>
      <c r="C31" s="120"/>
      <c r="D31" s="120"/>
      <c r="E31" s="110">
        <f>IF(C31&gt;D31,(24-(C31*24))+(D31*24),(D31-C31)*24)</f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46324</v>
      </c>
      <c r="B32" s="121"/>
      <c r="C32" s="120"/>
      <c r="D32" s="120"/>
      <c r="E32" s="110">
        <f>IF(C32&gt;D32,(24-(C32*24))+(D32*24),(D32-C32)*24)</f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3.25" x14ac:dyDescent="0.2">
      <c r="A33" s="142">
        <v>46325</v>
      </c>
      <c r="B33" s="121"/>
      <c r="C33" s="120"/>
      <c r="D33" s="120"/>
      <c r="E33" s="110">
        <f>IF(C33&gt;D33,(24-(C33*24))+(D33*24),(D33-C33)*24)</f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thickBot="1" x14ac:dyDescent="0.25">
      <c r="A34" s="142">
        <v>46326</v>
      </c>
      <c r="B34" s="121"/>
      <c r="C34" s="120"/>
      <c r="D34" s="120"/>
      <c r="E34" s="110">
        <f>IF(C34&gt;D34,(24-(C34*24))+(D34*24),(D34-C34)*24)</f>
        <v>0</v>
      </c>
      <c r="F34" s="119"/>
      <c r="G34" s="118"/>
      <c r="H34" s="107">
        <f>IF(B34="",0,IF(B34="E",IF(E34&gt;8,Januar!$D$44,0),VLOOKUP(B34,Januar!$A$48:$D$50,4,FALSE)))</f>
        <v>0</v>
      </c>
      <c r="I34" s="117"/>
      <c r="J34" s="116"/>
      <c r="K34" s="115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14"/>
      <c r="N34" s="101">
        <f>F34*Januar!$D$55</f>
        <v>0</v>
      </c>
      <c r="O34" s="113"/>
      <c r="P34" s="99">
        <f>IF(OR(L34="",N34="",ISERROR(O34)),"",IF(M34&lt;&gt;"",IFERROR(L34+N34+O34+Januar!$D$59,""),IFERROR(L34+N34+O34,"")))</f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</sheetData>
  <sheetProtection algorithmName="SHA-512" hashValue="PiGxgqusJrpWesuMfgk+jw9bCzquvju8ac3btU225NRD5MmLbD0OFXtAuYvAzkgxbv2uVAdfS30xzCwP+XHkXg==" saltValue="dpMSJoJz85t+BWnDfJSEbw==" spinCount="100000" sheet="1" objects="1" scenarios="1"/>
  <mergeCells count="17">
    <mergeCell ref="D37:H37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7B4D-95B1-4919-B440-3DAF269D9436}">
  <dimension ref="A1:P38"/>
  <sheetViews>
    <sheetView showGridLines="0" view="pageLayout" topLeftCell="A2" zoomScale="70" zoomScaleNormal="85" zoomScalePageLayoutView="70" workbookViewId="0">
      <selection activeCell="A4" sqref="A4:A33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64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46327</v>
      </c>
      <c r="B4" s="141"/>
      <c r="C4" s="140"/>
      <c r="D4" s="140"/>
      <c r="E4" s="139">
        <f t="shared" ref="E4:E27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46328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46329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46330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46331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46332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46333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46334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46335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46336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46337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46338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46339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46340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46341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46342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46343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46344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46345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46346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46347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46348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46349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46350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46351</v>
      </c>
      <c r="B28" s="121"/>
      <c r="C28" s="120"/>
      <c r="D28" s="120"/>
      <c r="E28" s="110">
        <f t="shared" ref="E28:E30" si="1">IF(C28&gt;D28,(24-(C28*24))+(D28*24),(D28-C28)*24)</f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46352</v>
      </c>
      <c r="B29" s="121"/>
      <c r="C29" s="120"/>
      <c r="D29" s="120"/>
      <c r="E29" s="110">
        <f t="shared" si="1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46353</v>
      </c>
      <c r="B30" s="121"/>
      <c r="C30" s="120"/>
      <c r="D30" s="120"/>
      <c r="E30" s="110">
        <f t="shared" si="1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46354</v>
      </c>
      <c r="B31" s="121"/>
      <c r="C31" s="120"/>
      <c r="D31" s="120"/>
      <c r="E31" s="110">
        <f>IF(C31&gt;D31,(24-(C31*24))+(D31*24),(D31-C31)*24)</f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46355</v>
      </c>
      <c r="B32" s="121"/>
      <c r="C32" s="120"/>
      <c r="D32" s="120"/>
      <c r="E32" s="110">
        <f>IF(C32&gt;D32,(24-(C32*24))+(D32*24),(D32-C32)*24)</f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4" thickBot="1" x14ac:dyDescent="0.25">
      <c r="A33" s="142">
        <v>46356</v>
      </c>
      <c r="B33" s="121"/>
      <c r="C33" s="120"/>
      <c r="D33" s="120"/>
      <c r="E33" s="110">
        <f>IF(C33&gt;D33,(24-(C33*24))+(D33*24),(D33-C33)*24)</f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customHeight="1" thickBot="1" x14ac:dyDescent="0.25">
      <c r="A34" s="98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6">
        <f>IF(SUM(P4:P33)&lt;=0,0,SUM(P4:P33))</f>
        <v>0</v>
      </c>
    </row>
    <row r="35" spans="1:16" ht="24" thickTop="1" x14ac:dyDescent="0.35">
      <c r="A35" s="90"/>
      <c r="B35" s="89"/>
      <c r="C35" s="89"/>
      <c r="D35" s="95"/>
      <c r="E35" s="95"/>
      <c r="F35" s="94"/>
      <c r="G35" s="93"/>
      <c r="H35" s="89"/>
      <c r="I35" s="89"/>
      <c r="J35" s="88"/>
      <c r="K35" s="92"/>
      <c r="L35" s="92"/>
      <c r="M35" s="92"/>
      <c r="N35" s="92"/>
      <c r="O35" s="92"/>
      <c r="P35" s="91"/>
    </row>
    <row r="36" spans="1:16" ht="23.25" x14ac:dyDescent="0.35">
      <c r="A36" s="90" t="s">
        <v>9</v>
      </c>
      <c r="B36" s="89"/>
      <c r="C36" s="89"/>
      <c r="D36" s="209" t="s">
        <v>43</v>
      </c>
      <c r="E36" s="209"/>
      <c r="F36" s="209"/>
      <c r="G36" s="209"/>
      <c r="H36" s="209"/>
      <c r="I36" s="89"/>
      <c r="J36" s="88"/>
      <c r="K36" s="87"/>
      <c r="L36" s="87"/>
      <c r="M36" s="87"/>
      <c r="N36" s="87"/>
      <c r="O36" s="87"/>
      <c r="P36" s="86"/>
    </row>
    <row r="37" spans="1:16" x14ac:dyDescent="0.2">
      <c r="A37" s="77"/>
      <c r="B37" s="73"/>
      <c r="C37" s="73"/>
      <c r="G37" s="78"/>
      <c r="H37" s="1"/>
    </row>
    <row r="38" spans="1:16" x14ac:dyDescent="0.2">
      <c r="A38" s="77"/>
      <c r="B38" s="73"/>
      <c r="C38" s="73"/>
      <c r="G38" s="78"/>
      <c r="H38" s="1"/>
    </row>
  </sheetData>
  <sheetProtection algorithmName="SHA-512" hashValue="scPs1gvyVgKu5NTAkazk4WufumG0z5JgCKmeDCBERkTpjsG5FIIV4/k+pmJ2k/9e/ocmO75ci9qwcb3J68cZAw==" saltValue="/H/05vacytAffjYYvpaixA==" spinCount="100000" sheet="1" objects="1" scenarios="1"/>
  <mergeCells count="17">
    <mergeCell ref="D36:H36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BBA7-9B90-4A80-B26B-EB75D7CC9ABE}">
  <dimension ref="A1:P39"/>
  <sheetViews>
    <sheetView showGridLines="0" view="pageLayout" topLeftCell="A3" zoomScale="70" zoomScaleNormal="85" zoomScalePageLayoutView="70" workbookViewId="0">
      <selection activeCell="G22" sqref="G22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64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46357</v>
      </c>
      <c r="B4" s="141"/>
      <c r="C4" s="140"/>
      <c r="D4" s="140"/>
      <c r="E4" s="139">
        <f t="shared" ref="E4:E27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46358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46359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46360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46361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46362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46363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46364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46365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46366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46367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46368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46369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46370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46371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46372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46373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46374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46375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46376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46377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46378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46379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46380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46381</v>
      </c>
      <c r="B28" s="121"/>
      <c r="C28" s="120"/>
      <c r="D28" s="120"/>
      <c r="E28" s="110">
        <f t="shared" ref="E28:E30" si="1">IF(C28&gt;D28,(24-(C28*24))+(D28*24),(D28-C28)*24)</f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46382</v>
      </c>
      <c r="B29" s="121"/>
      <c r="C29" s="120"/>
      <c r="D29" s="120"/>
      <c r="E29" s="110">
        <f t="shared" si="1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46383</v>
      </c>
      <c r="B30" s="121"/>
      <c r="C30" s="120"/>
      <c r="D30" s="120"/>
      <c r="E30" s="110">
        <f t="shared" si="1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46384</v>
      </c>
      <c r="B31" s="121"/>
      <c r="C31" s="120"/>
      <c r="D31" s="120"/>
      <c r="E31" s="110">
        <f>IF(C31&gt;D31,(24-(C31*24))+(D31*24),(D31-C31)*24)</f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46385</v>
      </c>
      <c r="B32" s="121"/>
      <c r="C32" s="120"/>
      <c r="D32" s="120"/>
      <c r="E32" s="110">
        <f>IF(C32&gt;D32,(24-(C32*24))+(D32*24),(D32-C32)*24)</f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3.25" x14ac:dyDescent="0.2">
      <c r="A33" s="142">
        <v>46386</v>
      </c>
      <c r="B33" s="121"/>
      <c r="C33" s="120"/>
      <c r="D33" s="120"/>
      <c r="E33" s="110">
        <f>IF(C33&gt;D33,(24-(C33*24))+(D33*24),(D33-C33)*24)</f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thickBot="1" x14ac:dyDescent="0.25">
      <c r="A34" s="142">
        <v>46387</v>
      </c>
      <c r="B34" s="121"/>
      <c r="C34" s="120"/>
      <c r="D34" s="120"/>
      <c r="E34" s="110">
        <f>IF(C34&gt;D34,(24-(C34*24))+(D34*24),(D34-C34)*24)</f>
        <v>0</v>
      </c>
      <c r="F34" s="119"/>
      <c r="G34" s="118"/>
      <c r="H34" s="107">
        <f>IF(B34="",0,IF(B34="E",IF(E34&gt;8,Januar!$D$44,0),VLOOKUP(B34,Januar!$A$48:$D$50,4,FALSE)))</f>
        <v>0</v>
      </c>
      <c r="I34" s="117"/>
      <c r="J34" s="116"/>
      <c r="K34" s="115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14"/>
      <c r="N34" s="101">
        <f>F34*Januar!$D$55</f>
        <v>0</v>
      </c>
      <c r="O34" s="113"/>
      <c r="P34" s="99">
        <f>IF(OR(L34="",N34="",ISERROR(O34)),"",IF(M34&lt;&gt;"",IFERROR(L34+N34+O34+Januar!$D$59,""),IFERROR(L34+N34+O34,"")))</f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</sheetData>
  <sheetProtection algorithmName="SHA-512" hashValue="GLPljKkdsn1abLBmAijWMwCjUXQw64cN4GDJWqHMPQhwbqqHhIg2aBdqfJiylNnVyUOJJgfRGtK65zOA95es4Q==" saltValue="CojsBFt3IWzy3I4Scv0KBA==" spinCount="100000" sheet="1" objects="1" scenarios="1"/>
  <mergeCells count="17">
    <mergeCell ref="D37:H37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79998168889431442"/>
  </sheetPr>
  <dimension ref="A1:N36"/>
  <sheetViews>
    <sheetView showGridLines="0" showRowColHeaders="0" showZeros="0" showRuler="0" view="pageLayout" zoomScaleNormal="115" workbookViewId="0">
      <selection activeCell="M15" sqref="M15"/>
    </sheetView>
  </sheetViews>
  <sheetFormatPr baseColWidth="10" defaultRowHeight="12.75" x14ac:dyDescent="0.2"/>
  <cols>
    <col min="1" max="1" width="7.140625" style="1" bestFit="1" customWidth="1"/>
    <col min="2" max="9" width="9.7109375" style="2" customWidth="1"/>
    <col min="10" max="10" width="11.28515625" style="2" customWidth="1"/>
    <col min="11" max="11" width="9.7109375" style="2" customWidth="1"/>
    <col min="12" max="13" width="10.85546875" style="2" customWidth="1"/>
  </cols>
  <sheetData>
    <row r="1" spans="1:14" ht="24.95" customHeight="1" x14ac:dyDescent="0.2">
      <c r="A1" s="218" t="s">
        <v>66</v>
      </c>
      <c r="B1" s="219"/>
      <c r="C1" s="219"/>
      <c r="D1" s="219"/>
      <c r="E1" s="220"/>
      <c r="F1" s="7" t="s">
        <v>37</v>
      </c>
      <c r="G1" s="216"/>
      <c r="H1" s="217"/>
      <c r="I1" s="8" t="s">
        <v>19</v>
      </c>
      <c r="J1" s="216"/>
      <c r="K1" s="217"/>
      <c r="L1" s="9" t="s">
        <v>8</v>
      </c>
      <c r="M1" s="10"/>
      <c r="N1" s="4"/>
    </row>
    <row r="2" spans="1:14" x14ac:dyDescent="0.2">
      <c r="A2" s="11" t="s">
        <v>36</v>
      </c>
      <c r="B2" s="18" t="s">
        <v>24</v>
      </c>
      <c r="C2" s="18" t="s">
        <v>25</v>
      </c>
      <c r="D2" s="18" t="s">
        <v>26</v>
      </c>
      <c r="E2" s="18" t="s">
        <v>27</v>
      </c>
      <c r="F2" s="18" t="s">
        <v>28</v>
      </c>
      <c r="G2" s="18" t="s">
        <v>29</v>
      </c>
      <c r="H2" s="18" t="s">
        <v>30</v>
      </c>
      <c r="I2" s="18" t="s">
        <v>31</v>
      </c>
      <c r="J2" s="18" t="s">
        <v>32</v>
      </c>
      <c r="K2" s="18" t="s">
        <v>33</v>
      </c>
      <c r="L2" s="18" t="s">
        <v>34</v>
      </c>
      <c r="M2" s="12" t="s">
        <v>35</v>
      </c>
    </row>
    <row r="3" spans="1:14" x14ac:dyDescent="0.2">
      <c r="A3" s="16">
        <v>1</v>
      </c>
      <c r="B3" s="13">
        <f>Januar!P4</f>
        <v>0</v>
      </c>
      <c r="C3" s="14">
        <f>Februar!P4</f>
        <v>0</v>
      </c>
      <c r="D3" s="14">
        <f>März!P4</f>
        <v>0</v>
      </c>
      <c r="E3" s="14">
        <f>April!P4</f>
        <v>0</v>
      </c>
      <c r="F3" s="14">
        <f>Mai!P4</f>
        <v>0</v>
      </c>
      <c r="G3" s="14">
        <f>Juni!P4</f>
        <v>0</v>
      </c>
      <c r="H3" s="14">
        <f>Juli!P4</f>
        <v>0</v>
      </c>
      <c r="I3" s="14">
        <f>August!P4</f>
        <v>0</v>
      </c>
      <c r="J3" s="14">
        <f>September!P4</f>
        <v>0</v>
      </c>
      <c r="K3" s="14">
        <f>Oktober!P4</f>
        <v>0</v>
      </c>
      <c r="L3" s="14">
        <f>November!P4</f>
        <v>0</v>
      </c>
      <c r="M3" s="5">
        <f>Dezember!P4</f>
        <v>0</v>
      </c>
    </row>
    <row r="4" spans="1:14" x14ac:dyDescent="0.2">
      <c r="A4" s="17">
        <v>2</v>
      </c>
      <c r="B4" s="14">
        <f>Januar!P5</f>
        <v>0</v>
      </c>
      <c r="C4" s="14">
        <f>Februar!P5</f>
        <v>0</v>
      </c>
      <c r="D4" s="14">
        <f>März!P5</f>
        <v>0</v>
      </c>
      <c r="E4" s="14">
        <f>April!P5</f>
        <v>0</v>
      </c>
      <c r="F4" s="14">
        <f>Mai!P5</f>
        <v>0</v>
      </c>
      <c r="G4" s="14">
        <f>Juni!P5</f>
        <v>0</v>
      </c>
      <c r="H4" s="14">
        <f>Juli!P5</f>
        <v>0</v>
      </c>
      <c r="I4" s="14">
        <f>August!P5</f>
        <v>0</v>
      </c>
      <c r="J4" s="14">
        <f>September!P5</f>
        <v>0</v>
      </c>
      <c r="K4" s="14">
        <f>Oktober!P5</f>
        <v>0</v>
      </c>
      <c r="L4" s="14">
        <f>November!P5</f>
        <v>0</v>
      </c>
      <c r="M4" s="5">
        <f>Dezember!P5</f>
        <v>0</v>
      </c>
    </row>
    <row r="5" spans="1:14" x14ac:dyDescent="0.2">
      <c r="A5" s="17">
        <v>3</v>
      </c>
      <c r="B5" s="14">
        <f>Januar!P6</f>
        <v>0</v>
      </c>
      <c r="C5" s="14">
        <f>Februar!P6</f>
        <v>0</v>
      </c>
      <c r="D5" s="14">
        <f>März!P6</f>
        <v>0</v>
      </c>
      <c r="E5" s="14">
        <f>April!P6</f>
        <v>0</v>
      </c>
      <c r="F5" s="14">
        <f>Mai!P6</f>
        <v>0</v>
      </c>
      <c r="G5" s="14">
        <f>Juni!P6</f>
        <v>0</v>
      </c>
      <c r="H5" s="14">
        <f>Juli!P6</f>
        <v>0</v>
      </c>
      <c r="I5" s="14">
        <f>August!P6</f>
        <v>0</v>
      </c>
      <c r="J5" s="14">
        <f>September!P6</f>
        <v>0</v>
      </c>
      <c r="K5" s="14">
        <f>Oktober!P6</f>
        <v>0</v>
      </c>
      <c r="L5" s="14">
        <f>November!P6</f>
        <v>0</v>
      </c>
      <c r="M5" s="5">
        <f>Dezember!P6</f>
        <v>0</v>
      </c>
    </row>
    <row r="6" spans="1:14" x14ac:dyDescent="0.2">
      <c r="A6" s="17">
        <v>4</v>
      </c>
      <c r="B6" s="14">
        <f>Januar!P7</f>
        <v>0</v>
      </c>
      <c r="C6" s="14">
        <f>Februar!P7</f>
        <v>0</v>
      </c>
      <c r="D6" s="14">
        <f>März!P7</f>
        <v>0</v>
      </c>
      <c r="E6" s="14">
        <f>April!P7</f>
        <v>0</v>
      </c>
      <c r="F6" s="14">
        <f>Mai!P7</f>
        <v>0</v>
      </c>
      <c r="G6" s="14">
        <f>Juni!P7</f>
        <v>0</v>
      </c>
      <c r="H6" s="14">
        <f>Juli!P7</f>
        <v>0</v>
      </c>
      <c r="I6" s="14">
        <f>August!P7</f>
        <v>0</v>
      </c>
      <c r="J6" s="14">
        <f>September!P7</f>
        <v>0</v>
      </c>
      <c r="K6" s="14">
        <f>Oktober!P7</f>
        <v>0</v>
      </c>
      <c r="L6" s="14">
        <f>November!P7</f>
        <v>0</v>
      </c>
      <c r="M6" s="5">
        <f>Dezember!P7</f>
        <v>0</v>
      </c>
    </row>
    <row r="7" spans="1:14" x14ac:dyDescent="0.2">
      <c r="A7" s="17">
        <v>5</v>
      </c>
      <c r="B7" s="14">
        <f>Januar!P8</f>
        <v>0</v>
      </c>
      <c r="C7" s="14">
        <f>Februar!P8</f>
        <v>0</v>
      </c>
      <c r="D7" s="14">
        <f>März!P8</f>
        <v>0</v>
      </c>
      <c r="E7" s="14">
        <f>April!P8</f>
        <v>0</v>
      </c>
      <c r="F7" s="14">
        <f>Mai!P8</f>
        <v>0</v>
      </c>
      <c r="G7" s="14">
        <f>Juni!P8</f>
        <v>0</v>
      </c>
      <c r="H7" s="14">
        <f>Juli!P8</f>
        <v>0</v>
      </c>
      <c r="I7" s="14">
        <f>August!P8</f>
        <v>0</v>
      </c>
      <c r="J7" s="14">
        <f>September!P8</f>
        <v>0</v>
      </c>
      <c r="K7" s="14">
        <f>Oktober!P8</f>
        <v>0</v>
      </c>
      <c r="L7" s="14">
        <f>November!P8</f>
        <v>0</v>
      </c>
      <c r="M7" s="5">
        <f>Dezember!P8</f>
        <v>0</v>
      </c>
    </row>
    <row r="8" spans="1:14" x14ac:dyDescent="0.2">
      <c r="A8" s="17">
        <v>6</v>
      </c>
      <c r="B8" s="14">
        <f>Januar!P9</f>
        <v>0</v>
      </c>
      <c r="C8" s="14">
        <f>Februar!P9</f>
        <v>0</v>
      </c>
      <c r="D8" s="14">
        <f>März!P9</f>
        <v>0</v>
      </c>
      <c r="E8" s="14">
        <f>April!P9</f>
        <v>0</v>
      </c>
      <c r="F8" s="14">
        <f>Mai!P9</f>
        <v>0</v>
      </c>
      <c r="G8" s="14">
        <f>Juni!P9</f>
        <v>0</v>
      </c>
      <c r="H8" s="14">
        <f>Juli!P9</f>
        <v>0</v>
      </c>
      <c r="I8" s="14">
        <f>August!P9</f>
        <v>0</v>
      </c>
      <c r="J8" s="14">
        <f>September!P9</f>
        <v>0</v>
      </c>
      <c r="K8" s="14">
        <f>Oktober!P9</f>
        <v>0</v>
      </c>
      <c r="L8" s="14">
        <f>November!P9</f>
        <v>0</v>
      </c>
      <c r="M8" s="5">
        <f>Dezember!P9</f>
        <v>0</v>
      </c>
    </row>
    <row r="9" spans="1:14" x14ac:dyDescent="0.2">
      <c r="A9" s="17">
        <v>7</v>
      </c>
      <c r="B9" s="14">
        <f>Januar!P10</f>
        <v>0</v>
      </c>
      <c r="C9" s="14">
        <f>Februar!P10</f>
        <v>0</v>
      </c>
      <c r="D9" s="14">
        <f>März!P10</f>
        <v>0</v>
      </c>
      <c r="E9" s="14">
        <f>April!P10</f>
        <v>0</v>
      </c>
      <c r="F9" s="14">
        <f>Mai!P10</f>
        <v>0</v>
      </c>
      <c r="G9" s="14">
        <f>Juni!P10</f>
        <v>0</v>
      </c>
      <c r="H9" s="14">
        <f>Juli!P10</f>
        <v>0</v>
      </c>
      <c r="I9" s="14">
        <f>August!P10</f>
        <v>0</v>
      </c>
      <c r="J9" s="14">
        <f>September!P10</f>
        <v>0</v>
      </c>
      <c r="K9" s="14">
        <f>Oktober!P10</f>
        <v>0</v>
      </c>
      <c r="L9" s="14">
        <f>November!P10</f>
        <v>0</v>
      </c>
      <c r="M9" s="5">
        <f>Dezember!P10</f>
        <v>0</v>
      </c>
    </row>
    <row r="10" spans="1:14" x14ac:dyDescent="0.2">
      <c r="A10" s="17">
        <v>8</v>
      </c>
      <c r="B10" s="14">
        <f>Januar!P11</f>
        <v>0</v>
      </c>
      <c r="C10" s="14">
        <f>Februar!P11</f>
        <v>0</v>
      </c>
      <c r="D10" s="14">
        <f>März!P11</f>
        <v>0</v>
      </c>
      <c r="E10" s="14">
        <f>April!P11</f>
        <v>0</v>
      </c>
      <c r="F10" s="14">
        <f>Mai!P11</f>
        <v>0</v>
      </c>
      <c r="G10" s="14">
        <f>Juni!P11</f>
        <v>0</v>
      </c>
      <c r="H10" s="14">
        <f>Juli!P11</f>
        <v>0</v>
      </c>
      <c r="I10" s="14">
        <f>August!P11</f>
        <v>0</v>
      </c>
      <c r="J10" s="14">
        <f>September!P11</f>
        <v>0</v>
      </c>
      <c r="K10" s="14">
        <f>Oktober!P11</f>
        <v>0</v>
      </c>
      <c r="L10" s="14">
        <f>November!P11</f>
        <v>0</v>
      </c>
      <c r="M10" s="5">
        <f>Dezember!P11</f>
        <v>0</v>
      </c>
    </row>
    <row r="11" spans="1:14" x14ac:dyDescent="0.2">
      <c r="A11" s="17">
        <v>9</v>
      </c>
      <c r="B11" s="14">
        <f>Januar!P12</f>
        <v>0</v>
      </c>
      <c r="C11" s="14">
        <f>Februar!P12</f>
        <v>0</v>
      </c>
      <c r="D11" s="14">
        <f>März!P12</f>
        <v>0</v>
      </c>
      <c r="E11" s="14">
        <f>April!P12</f>
        <v>0</v>
      </c>
      <c r="F11" s="14">
        <f>Mai!P12</f>
        <v>0</v>
      </c>
      <c r="G11" s="14">
        <f>Juni!P12</f>
        <v>0</v>
      </c>
      <c r="H11" s="14">
        <f>Juli!P12</f>
        <v>0</v>
      </c>
      <c r="I11" s="14">
        <f>August!P12</f>
        <v>0</v>
      </c>
      <c r="J11" s="14">
        <f>September!P12</f>
        <v>0</v>
      </c>
      <c r="K11" s="14">
        <f>Oktober!P12</f>
        <v>0</v>
      </c>
      <c r="L11" s="14">
        <f>November!P12</f>
        <v>0</v>
      </c>
      <c r="M11" s="5">
        <f>Dezember!P12</f>
        <v>0</v>
      </c>
    </row>
    <row r="12" spans="1:14" x14ac:dyDescent="0.2">
      <c r="A12" s="17">
        <v>10</v>
      </c>
      <c r="B12" s="14">
        <f>Januar!P13</f>
        <v>0</v>
      </c>
      <c r="C12" s="14">
        <f>Februar!P13</f>
        <v>0</v>
      </c>
      <c r="D12" s="14">
        <f>März!P13</f>
        <v>0</v>
      </c>
      <c r="E12" s="14">
        <f>April!P13</f>
        <v>0</v>
      </c>
      <c r="F12" s="14">
        <f>Mai!P13</f>
        <v>0</v>
      </c>
      <c r="G12" s="14">
        <f>Juni!P13</f>
        <v>0</v>
      </c>
      <c r="H12" s="14">
        <f>Juli!P13</f>
        <v>0</v>
      </c>
      <c r="I12" s="14">
        <f>August!P13</f>
        <v>0</v>
      </c>
      <c r="J12" s="14">
        <f>September!P13</f>
        <v>0</v>
      </c>
      <c r="K12" s="14">
        <f>Oktober!P13</f>
        <v>0</v>
      </c>
      <c r="L12" s="14">
        <f>November!P13</f>
        <v>0</v>
      </c>
      <c r="M12" s="5">
        <f>Dezember!P13</f>
        <v>0</v>
      </c>
    </row>
    <row r="13" spans="1:14" x14ac:dyDescent="0.2">
      <c r="A13" s="17">
        <v>11</v>
      </c>
      <c r="B13" s="14">
        <f>Januar!P14</f>
        <v>0</v>
      </c>
      <c r="C13" s="14">
        <f>Februar!P14</f>
        <v>0</v>
      </c>
      <c r="D13" s="14">
        <f>März!P14</f>
        <v>0</v>
      </c>
      <c r="E13" s="14">
        <f>April!P14</f>
        <v>0</v>
      </c>
      <c r="F13" s="14">
        <f>Mai!P14</f>
        <v>0</v>
      </c>
      <c r="G13" s="14">
        <f>Juni!P14</f>
        <v>0</v>
      </c>
      <c r="H13" s="14">
        <f>Juli!P14</f>
        <v>0</v>
      </c>
      <c r="I13" s="14">
        <f>August!P14</f>
        <v>0</v>
      </c>
      <c r="J13" s="14">
        <f>September!P14</f>
        <v>0</v>
      </c>
      <c r="K13" s="14">
        <f>Oktober!P14</f>
        <v>0</v>
      </c>
      <c r="L13" s="14">
        <f>November!P14</f>
        <v>0</v>
      </c>
      <c r="M13" s="5">
        <f>Dezember!P14</f>
        <v>0</v>
      </c>
    </row>
    <row r="14" spans="1:14" x14ac:dyDescent="0.2">
      <c r="A14" s="17">
        <v>12</v>
      </c>
      <c r="B14" s="14">
        <f>Januar!P15</f>
        <v>0</v>
      </c>
      <c r="C14" s="14">
        <f>Februar!P15</f>
        <v>0</v>
      </c>
      <c r="D14" s="14">
        <f>März!P15</f>
        <v>0</v>
      </c>
      <c r="E14" s="14">
        <f>April!P15</f>
        <v>0</v>
      </c>
      <c r="F14" s="14">
        <f>Mai!P15</f>
        <v>0</v>
      </c>
      <c r="G14" s="14">
        <f>Juni!P15</f>
        <v>0</v>
      </c>
      <c r="H14" s="14">
        <f>Juli!P15</f>
        <v>0</v>
      </c>
      <c r="I14" s="14">
        <f>August!P15</f>
        <v>0</v>
      </c>
      <c r="J14" s="14">
        <f>September!P15</f>
        <v>0</v>
      </c>
      <c r="K14" s="14">
        <f>Oktober!P15</f>
        <v>0</v>
      </c>
      <c r="L14" s="14">
        <f>November!P15</f>
        <v>0</v>
      </c>
      <c r="M14" s="5">
        <f>Dezember!P15</f>
        <v>0</v>
      </c>
    </row>
    <row r="15" spans="1:14" x14ac:dyDescent="0.2">
      <c r="A15" s="17">
        <v>13</v>
      </c>
      <c r="B15" s="14">
        <f>Januar!P16</f>
        <v>0</v>
      </c>
      <c r="C15" s="14">
        <f>Februar!P16</f>
        <v>0</v>
      </c>
      <c r="D15" s="14">
        <f>März!P16</f>
        <v>0</v>
      </c>
      <c r="E15" s="14">
        <f>April!P16</f>
        <v>0</v>
      </c>
      <c r="F15" s="14">
        <f>Mai!P16</f>
        <v>0</v>
      </c>
      <c r="G15" s="14">
        <f>Juni!P16</f>
        <v>0</v>
      </c>
      <c r="H15" s="14">
        <f>Juli!P16</f>
        <v>0</v>
      </c>
      <c r="I15" s="14">
        <f>August!P16</f>
        <v>0</v>
      </c>
      <c r="J15" s="14">
        <f>September!P16</f>
        <v>0</v>
      </c>
      <c r="K15" s="14">
        <f>Oktober!P16</f>
        <v>0</v>
      </c>
      <c r="L15" s="14">
        <f>November!P16</f>
        <v>0</v>
      </c>
      <c r="M15" s="5">
        <f>Dezember!P16</f>
        <v>0</v>
      </c>
    </row>
    <row r="16" spans="1:14" x14ac:dyDescent="0.2">
      <c r="A16" s="17">
        <v>14</v>
      </c>
      <c r="B16" s="14">
        <f>Januar!P17</f>
        <v>0</v>
      </c>
      <c r="C16" s="14">
        <f>Februar!P17</f>
        <v>0</v>
      </c>
      <c r="D16" s="14">
        <f>März!P17</f>
        <v>0</v>
      </c>
      <c r="E16" s="14">
        <f>April!P17</f>
        <v>0</v>
      </c>
      <c r="F16" s="14">
        <f>Mai!P17</f>
        <v>0</v>
      </c>
      <c r="G16" s="14">
        <f>Juni!P17</f>
        <v>0</v>
      </c>
      <c r="H16" s="14">
        <f>Juli!P17</f>
        <v>0</v>
      </c>
      <c r="I16" s="14">
        <f>August!P17</f>
        <v>0</v>
      </c>
      <c r="J16" s="14">
        <f>September!P17</f>
        <v>0</v>
      </c>
      <c r="K16" s="14">
        <f>Oktober!P17</f>
        <v>0</v>
      </c>
      <c r="L16" s="14">
        <f>November!P17</f>
        <v>0</v>
      </c>
      <c r="M16" s="5">
        <f>Dezember!P17</f>
        <v>0</v>
      </c>
    </row>
    <row r="17" spans="1:13" x14ac:dyDescent="0.2">
      <c r="A17" s="17">
        <v>15</v>
      </c>
      <c r="B17" s="14">
        <f>Januar!P18</f>
        <v>0</v>
      </c>
      <c r="C17" s="14">
        <f>Februar!P18</f>
        <v>0</v>
      </c>
      <c r="D17" s="14">
        <f>März!P18</f>
        <v>0</v>
      </c>
      <c r="E17" s="14">
        <f>April!P18</f>
        <v>0</v>
      </c>
      <c r="F17" s="14">
        <f>Mai!P18</f>
        <v>0</v>
      </c>
      <c r="G17" s="14">
        <f>Juni!P18</f>
        <v>0</v>
      </c>
      <c r="H17" s="14">
        <f>Juli!P18</f>
        <v>0</v>
      </c>
      <c r="I17" s="14">
        <f>August!P18</f>
        <v>0</v>
      </c>
      <c r="J17" s="14">
        <f>September!P18</f>
        <v>0</v>
      </c>
      <c r="K17" s="14">
        <f>Oktober!P18</f>
        <v>0</v>
      </c>
      <c r="L17" s="14">
        <f>November!P18</f>
        <v>0</v>
      </c>
      <c r="M17" s="5">
        <f>Dezember!P18</f>
        <v>0</v>
      </c>
    </row>
    <row r="18" spans="1:13" x14ac:dyDescent="0.2">
      <c r="A18" s="17">
        <v>16</v>
      </c>
      <c r="B18" s="14">
        <f>Januar!P19</f>
        <v>0</v>
      </c>
      <c r="C18" s="14">
        <f>Februar!P19</f>
        <v>0</v>
      </c>
      <c r="D18" s="14">
        <f>März!P19</f>
        <v>0</v>
      </c>
      <c r="E18" s="14">
        <f>April!P19</f>
        <v>0</v>
      </c>
      <c r="F18" s="14">
        <f>Mai!P19</f>
        <v>0</v>
      </c>
      <c r="G18" s="14">
        <f>Juni!P19</f>
        <v>0</v>
      </c>
      <c r="H18" s="14">
        <f>Juli!P19</f>
        <v>0</v>
      </c>
      <c r="I18" s="14">
        <f>August!P19</f>
        <v>0</v>
      </c>
      <c r="J18" s="14">
        <f>September!P19</f>
        <v>0</v>
      </c>
      <c r="K18" s="14">
        <f>Oktober!P19</f>
        <v>0</v>
      </c>
      <c r="L18" s="14">
        <f>November!P19</f>
        <v>0</v>
      </c>
      <c r="M18" s="5">
        <f>Dezember!P19</f>
        <v>0</v>
      </c>
    </row>
    <row r="19" spans="1:13" x14ac:dyDescent="0.2">
      <c r="A19" s="17">
        <v>17</v>
      </c>
      <c r="B19" s="14">
        <f>Januar!P20</f>
        <v>0</v>
      </c>
      <c r="C19" s="14">
        <f>Februar!P20</f>
        <v>0</v>
      </c>
      <c r="D19" s="14">
        <f>März!P20</f>
        <v>0</v>
      </c>
      <c r="E19" s="14">
        <f>April!P20</f>
        <v>0</v>
      </c>
      <c r="F19" s="14">
        <f>Mai!P20</f>
        <v>0</v>
      </c>
      <c r="G19" s="14">
        <f>Juni!P20</f>
        <v>0</v>
      </c>
      <c r="H19" s="14">
        <f>Juli!P20</f>
        <v>0</v>
      </c>
      <c r="I19" s="14">
        <f>August!P20</f>
        <v>0</v>
      </c>
      <c r="J19" s="14">
        <f>September!P20</f>
        <v>0</v>
      </c>
      <c r="K19" s="14">
        <f>Oktober!P20</f>
        <v>0</v>
      </c>
      <c r="L19" s="14">
        <f>November!P20</f>
        <v>0</v>
      </c>
      <c r="M19" s="5">
        <f>Dezember!P20</f>
        <v>0</v>
      </c>
    </row>
    <row r="20" spans="1:13" x14ac:dyDescent="0.2">
      <c r="A20" s="17">
        <v>18</v>
      </c>
      <c r="B20" s="14">
        <f>Januar!P21</f>
        <v>0</v>
      </c>
      <c r="C20" s="14">
        <f>Februar!P21</f>
        <v>0</v>
      </c>
      <c r="D20" s="14">
        <f>März!P21</f>
        <v>0</v>
      </c>
      <c r="E20" s="14">
        <f>April!P21</f>
        <v>0</v>
      </c>
      <c r="F20" s="14">
        <f>Mai!P21</f>
        <v>0</v>
      </c>
      <c r="G20" s="14">
        <f>Juni!P21</f>
        <v>0</v>
      </c>
      <c r="H20" s="14">
        <f>Juli!P21</f>
        <v>0</v>
      </c>
      <c r="I20" s="14">
        <f>August!P21</f>
        <v>0</v>
      </c>
      <c r="J20" s="14">
        <f>September!P21</f>
        <v>0</v>
      </c>
      <c r="K20" s="14">
        <f>Oktober!P21</f>
        <v>0</v>
      </c>
      <c r="L20" s="14">
        <f>November!P21</f>
        <v>0</v>
      </c>
      <c r="M20" s="5">
        <f>Dezember!P21</f>
        <v>0</v>
      </c>
    </row>
    <row r="21" spans="1:13" x14ac:dyDescent="0.2">
      <c r="A21" s="17">
        <v>19</v>
      </c>
      <c r="B21" s="14">
        <f>Januar!P22</f>
        <v>0</v>
      </c>
      <c r="C21" s="14">
        <f>Februar!P22</f>
        <v>0</v>
      </c>
      <c r="D21" s="14">
        <f>März!P22</f>
        <v>0</v>
      </c>
      <c r="E21" s="14">
        <f>April!P22</f>
        <v>0</v>
      </c>
      <c r="F21" s="14">
        <f>Mai!P22</f>
        <v>0</v>
      </c>
      <c r="G21" s="14">
        <f>Juni!P22</f>
        <v>0</v>
      </c>
      <c r="H21" s="14">
        <f>Juli!P22</f>
        <v>0</v>
      </c>
      <c r="I21" s="14">
        <f>August!P22</f>
        <v>0</v>
      </c>
      <c r="J21" s="14">
        <f>September!P22</f>
        <v>0</v>
      </c>
      <c r="K21" s="14">
        <f>Oktober!P22</f>
        <v>0</v>
      </c>
      <c r="L21" s="14">
        <f>November!P22</f>
        <v>0</v>
      </c>
      <c r="M21" s="5">
        <f>Dezember!P22</f>
        <v>0</v>
      </c>
    </row>
    <row r="22" spans="1:13" x14ac:dyDescent="0.2">
      <c r="A22" s="17">
        <v>20</v>
      </c>
      <c r="B22" s="14">
        <f>Januar!P23</f>
        <v>0</v>
      </c>
      <c r="C22" s="14">
        <f>Februar!P23</f>
        <v>0</v>
      </c>
      <c r="D22" s="14">
        <f>März!P23</f>
        <v>0</v>
      </c>
      <c r="E22" s="14">
        <f>April!P23</f>
        <v>0</v>
      </c>
      <c r="F22" s="14">
        <f>Mai!P23</f>
        <v>0</v>
      </c>
      <c r="G22" s="14">
        <f>Juni!P23</f>
        <v>0</v>
      </c>
      <c r="H22" s="14">
        <f>Juli!P23</f>
        <v>0</v>
      </c>
      <c r="I22" s="14">
        <f>August!P23</f>
        <v>0</v>
      </c>
      <c r="J22" s="14">
        <f>September!P23</f>
        <v>0</v>
      </c>
      <c r="K22" s="14">
        <f>Oktober!P23</f>
        <v>0</v>
      </c>
      <c r="L22" s="14">
        <f>November!P23</f>
        <v>0</v>
      </c>
      <c r="M22" s="5">
        <f>Dezember!P23</f>
        <v>0</v>
      </c>
    </row>
    <row r="23" spans="1:13" x14ac:dyDescent="0.2">
      <c r="A23" s="17">
        <v>21</v>
      </c>
      <c r="B23" s="14">
        <f>Januar!P24</f>
        <v>0</v>
      </c>
      <c r="C23" s="14">
        <f>Februar!P24</f>
        <v>0</v>
      </c>
      <c r="D23" s="14">
        <f>März!P24</f>
        <v>0</v>
      </c>
      <c r="E23" s="14">
        <f>April!P24</f>
        <v>0</v>
      </c>
      <c r="F23" s="14">
        <f>Mai!P24</f>
        <v>0</v>
      </c>
      <c r="G23" s="14">
        <f>Juni!P24</f>
        <v>0</v>
      </c>
      <c r="H23" s="14">
        <f>Juli!P24</f>
        <v>0</v>
      </c>
      <c r="I23" s="14">
        <f>August!P24</f>
        <v>0</v>
      </c>
      <c r="J23" s="14">
        <f>September!P24</f>
        <v>0</v>
      </c>
      <c r="K23" s="14">
        <f>Oktober!P24</f>
        <v>0</v>
      </c>
      <c r="L23" s="14">
        <f>November!P24</f>
        <v>0</v>
      </c>
      <c r="M23" s="5">
        <f>Dezember!P24</f>
        <v>0</v>
      </c>
    </row>
    <row r="24" spans="1:13" x14ac:dyDescent="0.2">
      <c r="A24" s="17">
        <v>22</v>
      </c>
      <c r="B24" s="14">
        <f>Januar!P25</f>
        <v>0</v>
      </c>
      <c r="C24" s="14">
        <f>Februar!P25</f>
        <v>0</v>
      </c>
      <c r="D24" s="14">
        <f>März!P25</f>
        <v>0</v>
      </c>
      <c r="E24" s="14">
        <f>April!P25</f>
        <v>0</v>
      </c>
      <c r="F24" s="14">
        <f>Mai!P25</f>
        <v>0</v>
      </c>
      <c r="G24" s="14">
        <f>Juni!P25</f>
        <v>0</v>
      </c>
      <c r="H24" s="14">
        <f>Juli!P25</f>
        <v>0</v>
      </c>
      <c r="I24" s="14">
        <f>August!P25</f>
        <v>0</v>
      </c>
      <c r="J24" s="14">
        <f>September!P25</f>
        <v>0</v>
      </c>
      <c r="K24" s="14">
        <f>Oktober!P25</f>
        <v>0</v>
      </c>
      <c r="L24" s="14">
        <f>November!P25</f>
        <v>0</v>
      </c>
      <c r="M24" s="5">
        <f>Dezember!P25</f>
        <v>0</v>
      </c>
    </row>
    <row r="25" spans="1:13" x14ac:dyDescent="0.2">
      <c r="A25" s="17">
        <v>23</v>
      </c>
      <c r="B25" s="14">
        <f>Januar!P26</f>
        <v>0</v>
      </c>
      <c r="C25" s="14">
        <f>Februar!P26</f>
        <v>0</v>
      </c>
      <c r="D25" s="14">
        <f>März!P26</f>
        <v>0</v>
      </c>
      <c r="E25" s="14">
        <f>April!P26</f>
        <v>0</v>
      </c>
      <c r="F25" s="14">
        <f>Mai!P26</f>
        <v>0</v>
      </c>
      <c r="G25" s="14">
        <f>Juni!P26</f>
        <v>0</v>
      </c>
      <c r="H25" s="14">
        <f>Juli!P26</f>
        <v>0</v>
      </c>
      <c r="I25" s="14">
        <f>August!P26</f>
        <v>0</v>
      </c>
      <c r="J25" s="14">
        <f>September!P26</f>
        <v>0</v>
      </c>
      <c r="K25" s="14">
        <f>Oktober!P26</f>
        <v>0</v>
      </c>
      <c r="L25" s="14">
        <f>November!P26</f>
        <v>0</v>
      </c>
      <c r="M25" s="5">
        <f>Dezember!P26</f>
        <v>0</v>
      </c>
    </row>
    <row r="26" spans="1:13" x14ac:dyDescent="0.2">
      <c r="A26" s="17">
        <v>24</v>
      </c>
      <c r="B26" s="14">
        <f>Januar!P27</f>
        <v>0</v>
      </c>
      <c r="C26" s="14">
        <f>Februar!P27</f>
        <v>0</v>
      </c>
      <c r="D26" s="14">
        <f>März!P27</f>
        <v>0</v>
      </c>
      <c r="E26" s="14">
        <f>April!P27</f>
        <v>0</v>
      </c>
      <c r="F26" s="14">
        <f>Mai!P27</f>
        <v>0</v>
      </c>
      <c r="G26" s="14">
        <f>Juni!P27</f>
        <v>0</v>
      </c>
      <c r="H26" s="14">
        <f>Juli!P27</f>
        <v>0</v>
      </c>
      <c r="I26" s="14">
        <f>August!P27</f>
        <v>0</v>
      </c>
      <c r="J26" s="14">
        <f>September!P27</f>
        <v>0</v>
      </c>
      <c r="K26" s="14">
        <f>Oktober!P27</f>
        <v>0</v>
      </c>
      <c r="L26" s="14">
        <f>November!P27</f>
        <v>0</v>
      </c>
      <c r="M26" s="5">
        <f>Dezember!P27</f>
        <v>0</v>
      </c>
    </row>
    <row r="27" spans="1:13" x14ac:dyDescent="0.2">
      <c r="A27" s="17">
        <v>25</v>
      </c>
      <c r="B27" s="14">
        <f>Januar!P28</f>
        <v>0</v>
      </c>
      <c r="C27" s="14">
        <f>Februar!P28</f>
        <v>0</v>
      </c>
      <c r="D27" s="14">
        <f>März!P28</f>
        <v>0</v>
      </c>
      <c r="E27" s="14">
        <f>April!P28</f>
        <v>0</v>
      </c>
      <c r="F27" s="14">
        <f>Mai!P28</f>
        <v>0</v>
      </c>
      <c r="G27" s="14">
        <f>Juni!P28</f>
        <v>0</v>
      </c>
      <c r="H27" s="14">
        <f>Juli!P28</f>
        <v>0</v>
      </c>
      <c r="I27" s="14">
        <f>August!P28</f>
        <v>0</v>
      </c>
      <c r="J27" s="14">
        <f>September!P28</f>
        <v>0</v>
      </c>
      <c r="K27" s="14">
        <f>Oktober!P28</f>
        <v>0</v>
      </c>
      <c r="L27" s="14">
        <f>November!P28</f>
        <v>0</v>
      </c>
      <c r="M27" s="5">
        <f>Dezember!P28</f>
        <v>0</v>
      </c>
    </row>
    <row r="28" spans="1:13" x14ac:dyDescent="0.2">
      <c r="A28" s="17">
        <v>26</v>
      </c>
      <c r="B28" s="14">
        <f>Januar!P29</f>
        <v>0</v>
      </c>
      <c r="C28" s="14">
        <f>Februar!P29</f>
        <v>0</v>
      </c>
      <c r="D28" s="14">
        <f>März!P29</f>
        <v>0</v>
      </c>
      <c r="E28" s="14">
        <f>April!P29</f>
        <v>0</v>
      </c>
      <c r="F28" s="14">
        <f>Mai!P29</f>
        <v>0</v>
      </c>
      <c r="G28" s="14">
        <f>Juni!P29</f>
        <v>0</v>
      </c>
      <c r="H28" s="14">
        <f>Juli!P29</f>
        <v>0</v>
      </c>
      <c r="I28" s="14">
        <f>August!P29</f>
        <v>0</v>
      </c>
      <c r="J28" s="14">
        <f>September!P29</f>
        <v>0</v>
      </c>
      <c r="K28" s="14">
        <f>Oktober!P29</f>
        <v>0</v>
      </c>
      <c r="L28" s="14">
        <f>November!P29</f>
        <v>0</v>
      </c>
      <c r="M28" s="5">
        <f>Dezember!P29</f>
        <v>0</v>
      </c>
    </row>
    <row r="29" spans="1:13" x14ac:dyDescent="0.2">
      <c r="A29" s="17">
        <v>27</v>
      </c>
      <c r="B29" s="14">
        <f>Januar!P30</f>
        <v>0</v>
      </c>
      <c r="C29" s="14">
        <f>Februar!P30</f>
        <v>0</v>
      </c>
      <c r="D29" s="14">
        <f>März!P30</f>
        <v>0</v>
      </c>
      <c r="E29" s="14">
        <f>April!P30</f>
        <v>0</v>
      </c>
      <c r="F29" s="14">
        <f>Mai!P30</f>
        <v>0</v>
      </c>
      <c r="G29" s="14">
        <f>Juni!P30</f>
        <v>0</v>
      </c>
      <c r="H29" s="14">
        <f>Juli!P30</f>
        <v>0</v>
      </c>
      <c r="I29" s="14">
        <f>August!P30</f>
        <v>0</v>
      </c>
      <c r="J29" s="14">
        <f>September!P30</f>
        <v>0</v>
      </c>
      <c r="K29" s="14">
        <f>Oktober!P30</f>
        <v>0</v>
      </c>
      <c r="L29" s="14">
        <f>November!P30</f>
        <v>0</v>
      </c>
      <c r="M29" s="5">
        <f>Dezember!P30</f>
        <v>0</v>
      </c>
    </row>
    <row r="30" spans="1:13" x14ac:dyDescent="0.2">
      <c r="A30" s="17">
        <v>28</v>
      </c>
      <c r="B30" s="14">
        <f>Januar!P31</f>
        <v>0</v>
      </c>
      <c r="C30" s="14">
        <f>Februar!P31</f>
        <v>0</v>
      </c>
      <c r="D30" s="14">
        <f>März!P31</f>
        <v>0</v>
      </c>
      <c r="E30" s="14">
        <f>April!P31</f>
        <v>0</v>
      </c>
      <c r="F30" s="14">
        <f>Mai!P31</f>
        <v>0</v>
      </c>
      <c r="G30" s="14">
        <f>Juni!P31</f>
        <v>0</v>
      </c>
      <c r="H30" s="14">
        <f>Juli!P31</f>
        <v>0</v>
      </c>
      <c r="I30" s="14">
        <f>August!P31</f>
        <v>0</v>
      </c>
      <c r="J30" s="14">
        <f>September!P31</f>
        <v>0</v>
      </c>
      <c r="K30" s="14">
        <f>Oktober!P31</f>
        <v>0</v>
      </c>
      <c r="L30" s="14">
        <f>November!P31</f>
        <v>0</v>
      </c>
      <c r="M30" s="5">
        <f>Dezember!P31</f>
        <v>0</v>
      </c>
    </row>
    <row r="31" spans="1:13" x14ac:dyDescent="0.2">
      <c r="A31" s="17">
        <v>29</v>
      </c>
      <c r="B31" s="14">
        <f>Januar!P32</f>
        <v>0</v>
      </c>
      <c r="C31" s="19"/>
      <c r="D31" s="14">
        <f>März!P32</f>
        <v>0</v>
      </c>
      <c r="E31" s="14">
        <f>April!P32</f>
        <v>0</v>
      </c>
      <c r="F31" s="14">
        <f>Mai!P32</f>
        <v>0</v>
      </c>
      <c r="G31" s="14">
        <f>Juni!P32</f>
        <v>0</v>
      </c>
      <c r="H31" s="14">
        <f>Juli!P32</f>
        <v>0</v>
      </c>
      <c r="I31" s="14">
        <f>August!P32</f>
        <v>0</v>
      </c>
      <c r="J31" s="14">
        <f>September!P32</f>
        <v>0</v>
      </c>
      <c r="K31" s="14">
        <f>Oktober!P32</f>
        <v>0</v>
      </c>
      <c r="L31" s="14">
        <f>November!P32</f>
        <v>0</v>
      </c>
      <c r="M31" s="5">
        <f>Dezember!P32</f>
        <v>0</v>
      </c>
    </row>
    <row r="32" spans="1:13" x14ac:dyDescent="0.2">
      <c r="A32" s="17">
        <v>30</v>
      </c>
      <c r="B32" s="14">
        <f>Januar!P33</f>
        <v>0</v>
      </c>
      <c r="C32" s="19"/>
      <c r="D32" s="14">
        <f>März!P33</f>
        <v>0</v>
      </c>
      <c r="E32" s="14">
        <f>April!P33</f>
        <v>0</v>
      </c>
      <c r="F32" s="14">
        <f>Mai!P33</f>
        <v>0</v>
      </c>
      <c r="G32" s="14">
        <f>Juni!P33</f>
        <v>0</v>
      </c>
      <c r="H32" s="14">
        <f>Juli!P33</f>
        <v>0</v>
      </c>
      <c r="I32" s="14">
        <f>August!P33</f>
        <v>0</v>
      </c>
      <c r="J32" s="14">
        <f>September!P33</f>
        <v>0</v>
      </c>
      <c r="K32" s="14">
        <f>Oktober!P33</f>
        <v>0</v>
      </c>
      <c r="L32" s="14">
        <f>November!P33</f>
        <v>0</v>
      </c>
      <c r="M32" s="5">
        <f>Dezember!P33</f>
        <v>0</v>
      </c>
    </row>
    <row r="33" spans="1:14" x14ac:dyDescent="0.2">
      <c r="A33" s="17">
        <v>31</v>
      </c>
      <c r="B33" s="15">
        <f>Januar!P34</f>
        <v>0</v>
      </c>
      <c r="C33" s="19"/>
      <c r="D33" s="14">
        <f>März!P34</f>
        <v>0</v>
      </c>
      <c r="E33" s="19"/>
      <c r="F33" s="14">
        <f>Mai!P34</f>
        <v>0</v>
      </c>
      <c r="G33" s="19"/>
      <c r="H33" s="14">
        <f>Juli!P34</f>
        <v>0</v>
      </c>
      <c r="I33" s="14">
        <f>August!P34</f>
        <v>0</v>
      </c>
      <c r="J33" s="19"/>
      <c r="K33" s="14">
        <f>Oktober!P34</f>
        <v>0</v>
      </c>
      <c r="L33" s="19"/>
      <c r="M33" s="5">
        <f>Dezember!P34</f>
        <v>0</v>
      </c>
    </row>
    <row r="34" spans="1:14" x14ac:dyDescent="0.2">
      <c r="A34" s="11" t="s">
        <v>6</v>
      </c>
      <c r="B34" s="20">
        <f t="shared" ref="B34:M34" si="0">SUM(B3:B33)</f>
        <v>0</v>
      </c>
      <c r="C34" s="20">
        <f>SUM(C3:C33)</f>
        <v>0</v>
      </c>
      <c r="D34" s="20">
        <f t="shared" si="0"/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1">
        <f t="shared" si="0"/>
        <v>0</v>
      </c>
    </row>
    <row r="35" spans="1:14" s="3" customFormat="1" ht="13.5" customHeight="1" x14ac:dyDescent="0.2">
      <c r="A35" s="6" t="s">
        <v>67</v>
      </c>
      <c r="B35" s="22"/>
      <c r="C35" s="22"/>
      <c r="D35" s="23"/>
      <c r="E35" s="215">
        <f>SUM(B34:M34)</f>
        <v>0</v>
      </c>
      <c r="F35" s="215"/>
      <c r="G35" s="215"/>
      <c r="H35" s="215"/>
      <c r="I35" s="215"/>
      <c r="J35" s="215"/>
      <c r="K35" s="215"/>
      <c r="L35" s="215"/>
      <c r="M35" s="215"/>
      <c r="N35"/>
    </row>
    <row r="36" spans="1:14" x14ac:dyDescent="0.2">
      <c r="N36" s="3"/>
    </row>
  </sheetData>
  <sheetProtection selectLockedCells="1"/>
  <mergeCells count="4">
    <mergeCell ref="E35:M35"/>
    <mergeCell ref="G1:H1"/>
    <mergeCell ref="J1:K1"/>
    <mergeCell ref="A1:E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FAA1-5D90-434B-B3DD-A95F37E276AC}">
  <dimension ref="A1:P60"/>
  <sheetViews>
    <sheetView showGridLines="0" view="pageLayout" topLeftCell="A2" zoomScale="70" zoomScaleNormal="85" zoomScalePageLayoutView="70" workbookViewId="0">
      <selection activeCell="C30" sqref="C30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58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46023</v>
      </c>
      <c r="B4" s="141"/>
      <c r="C4" s="140"/>
      <c r="D4" s="140"/>
      <c r="E4" s="139">
        <f t="shared" ref="E4:E34" si="0">IF(C4&gt;D4,(24-(C4*24))+(D4*24),(D4-C4)*24)</f>
        <v>0</v>
      </c>
      <c r="F4" s="138"/>
      <c r="G4" s="137"/>
      <c r="H4" s="107">
        <f t="shared" ref="H4:H34" si="1">IF(B4="",0,IF(B4="E",IF(E4&gt;8,$D$44,0),VLOOKUP(B4,$A$48:$D$50,4,FALSE)))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F4*$D$55</f>
        <v>0</v>
      </c>
      <c r="O4" s="132"/>
      <c r="P4" s="99">
        <f t="shared" ref="P4:P34" si="2">IF(OR(L4="",N4="",ISERROR(O4)),"",IF(M4&lt;&gt;"",IFERROR(L4+N4+O4+$D$59,""),IFERROR(L4+N4+O4,"")))</f>
        <v>0</v>
      </c>
    </row>
    <row r="5" spans="1:16" ht="23.25" x14ac:dyDescent="0.2">
      <c r="A5" s="142">
        <v>46024</v>
      </c>
      <c r="B5" s="130"/>
      <c r="C5" s="129"/>
      <c r="D5" s="129"/>
      <c r="E5" s="110">
        <f t="shared" si="0"/>
        <v>0</v>
      </c>
      <c r="F5" s="128"/>
      <c r="G5" s="127"/>
      <c r="H5" s="107">
        <f t="shared" si="1"/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 t="shared" ref="N5:N34" si="3">F5*$D$55</f>
        <v>0</v>
      </c>
      <c r="O5" s="122"/>
      <c r="P5" s="99">
        <f t="shared" si="2"/>
        <v>0</v>
      </c>
    </row>
    <row r="6" spans="1:16" ht="23.25" x14ac:dyDescent="0.2">
      <c r="A6" s="142">
        <v>46025</v>
      </c>
      <c r="B6" s="130"/>
      <c r="C6" s="129"/>
      <c r="D6" s="129"/>
      <c r="E6" s="110">
        <f t="shared" si="0"/>
        <v>0</v>
      </c>
      <c r="F6" s="128"/>
      <c r="G6" s="127"/>
      <c r="H6" s="107">
        <f t="shared" si="1"/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 t="shared" si="3"/>
        <v>0</v>
      </c>
      <c r="O6" s="122"/>
      <c r="P6" s="99">
        <f t="shared" si="2"/>
        <v>0</v>
      </c>
    </row>
    <row r="7" spans="1:16" ht="23.25" x14ac:dyDescent="0.2">
      <c r="A7" s="142">
        <v>46026</v>
      </c>
      <c r="B7" s="130"/>
      <c r="C7" s="129"/>
      <c r="D7" s="129"/>
      <c r="E7" s="110">
        <f t="shared" si="0"/>
        <v>0</v>
      </c>
      <c r="F7" s="128"/>
      <c r="G7" s="127"/>
      <c r="H7" s="107">
        <f t="shared" si="1"/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 t="shared" si="3"/>
        <v>0</v>
      </c>
      <c r="O7" s="122"/>
      <c r="P7" s="99">
        <f t="shared" si="2"/>
        <v>0</v>
      </c>
    </row>
    <row r="8" spans="1:16" ht="23.25" x14ac:dyDescent="0.2">
      <c r="A8" s="142">
        <v>46027</v>
      </c>
      <c r="B8" s="130"/>
      <c r="C8" s="129"/>
      <c r="D8" s="129"/>
      <c r="E8" s="110">
        <f t="shared" si="0"/>
        <v>0</v>
      </c>
      <c r="F8" s="128"/>
      <c r="G8" s="127"/>
      <c r="H8" s="107">
        <f t="shared" si="1"/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 t="shared" si="3"/>
        <v>0</v>
      </c>
      <c r="O8" s="122"/>
      <c r="P8" s="99">
        <f t="shared" si="2"/>
        <v>0</v>
      </c>
    </row>
    <row r="9" spans="1:16" ht="23.25" x14ac:dyDescent="0.2">
      <c r="A9" s="142">
        <v>46028</v>
      </c>
      <c r="B9" s="130"/>
      <c r="C9" s="129"/>
      <c r="D9" s="129"/>
      <c r="E9" s="110">
        <f t="shared" si="0"/>
        <v>0</v>
      </c>
      <c r="F9" s="128"/>
      <c r="G9" s="127"/>
      <c r="H9" s="107">
        <f t="shared" si="1"/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 t="shared" si="3"/>
        <v>0</v>
      </c>
      <c r="O9" s="122"/>
      <c r="P9" s="99">
        <f t="shared" si="2"/>
        <v>0</v>
      </c>
    </row>
    <row r="10" spans="1:16" ht="23.25" x14ac:dyDescent="0.2">
      <c r="A10" s="142">
        <v>46029</v>
      </c>
      <c r="B10" s="130"/>
      <c r="C10" s="129"/>
      <c r="D10" s="129"/>
      <c r="E10" s="110">
        <f t="shared" si="0"/>
        <v>0</v>
      </c>
      <c r="F10" s="128"/>
      <c r="G10" s="127"/>
      <c r="H10" s="107">
        <f t="shared" si="1"/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 t="shared" si="3"/>
        <v>0</v>
      </c>
      <c r="O10" s="122"/>
      <c r="P10" s="99">
        <f t="shared" si="2"/>
        <v>0</v>
      </c>
    </row>
    <row r="11" spans="1:16" ht="23.25" x14ac:dyDescent="0.2">
      <c r="A11" s="142">
        <v>46030</v>
      </c>
      <c r="B11" s="130"/>
      <c r="C11" s="129"/>
      <c r="D11" s="129"/>
      <c r="E11" s="110">
        <f t="shared" si="0"/>
        <v>0</v>
      </c>
      <c r="F11" s="128"/>
      <c r="G11" s="127"/>
      <c r="H11" s="107">
        <f t="shared" si="1"/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 t="shared" si="3"/>
        <v>0</v>
      </c>
      <c r="O11" s="122"/>
      <c r="P11" s="99">
        <f t="shared" si="2"/>
        <v>0</v>
      </c>
    </row>
    <row r="12" spans="1:16" ht="23.25" x14ac:dyDescent="0.2">
      <c r="A12" s="142">
        <v>46031</v>
      </c>
      <c r="B12" s="130"/>
      <c r="C12" s="129"/>
      <c r="D12" s="129"/>
      <c r="E12" s="110">
        <f t="shared" si="0"/>
        <v>0</v>
      </c>
      <c r="F12" s="128"/>
      <c r="G12" s="127"/>
      <c r="H12" s="107">
        <f t="shared" si="1"/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 t="shared" si="3"/>
        <v>0</v>
      </c>
      <c r="O12" s="122"/>
      <c r="P12" s="99">
        <f t="shared" si="2"/>
        <v>0</v>
      </c>
    </row>
    <row r="13" spans="1:16" ht="23.25" x14ac:dyDescent="0.2">
      <c r="A13" s="142">
        <v>46032</v>
      </c>
      <c r="B13" s="130"/>
      <c r="C13" s="129"/>
      <c r="D13" s="129"/>
      <c r="E13" s="110">
        <f t="shared" si="0"/>
        <v>0</v>
      </c>
      <c r="F13" s="128"/>
      <c r="G13" s="127"/>
      <c r="H13" s="107">
        <f t="shared" si="1"/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 t="shared" si="3"/>
        <v>0</v>
      </c>
      <c r="O13" s="122"/>
      <c r="P13" s="99">
        <f t="shared" si="2"/>
        <v>0</v>
      </c>
    </row>
    <row r="14" spans="1:16" ht="23.25" x14ac:dyDescent="0.2">
      <c r="A14" s="142">
        <v>46033</v>
      </c>
      <c r="B14" s="130"/>
      <c r="C14" s="129"/>
      <c r="D14" s="129"/>
      <c r="E14" s="110">
        <f t="shared" si="0"/>
        <v>0</v>
      </c>
      <c r="F14" s="128"/>
      <c r="G14" s="127"/>
      <c r="H14" s="107">
        <f t="shared" si="1"/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 t="shared" si="3"/>
        <v>0</v>
      </c>
      <c r="O14" s="122"/>
      <c r="P14" s="99">
        <f t="shared" si="2"/>
        <v>0</v>
      </c>
    </row>
    <row r="15" spans="1:16" ht="23.25" x14ac:dyDescent="0.2">
      <c r="A15" s="142">
        <v>46034</v>
      </c>
      <c r="B15" s="121"/>
      <c r="C15" s="120"/>
      <c r="D15" s="120"/>
      <c r="E15" s="110">
        <f t="shared" si="0"/>
        <v>0</v>
      </c>
      <c r="F15" s="119"/>
      <c r="G15" s="118"/>
      <c r="H15" s="107">
        <f t="shared" si="1"/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 t="shared" si="3"/>
        <v>0</v>
      </c>
      <c r="O15" s="113"/>
      <c r="P15" s="99">
        <f t="shared" si="2"/>
        <v>0</v>
      </c>
    </row>
    <row r="16" spans="1:16" ht="23.25" x14ac:dyDescent="0.2">
      <c r="A16" s="142">
        <v>46035</v>
      </c>
      <c r="B16" s="121"/>
      <c r="C16" s="120"/>
      <c r="D16" s="120"/>
      <c r="E16" s="110">
        <f t="shared" si="0"/>
        <v>0</v>
      </c>
      <c r="F16" s="119"/>
      <c r="G16" s="118"/>
      <c r="H16" s="107">
        <f t="shared" si="1"/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 t="shared" si="3"/>
        <v>0</v>
      </c>
      <c r="O16" s="113"/>
      <c r="P16" s="99">
        <f t="shared" si="2"/>
        <v>0</v>
      </c>
    </row>
    <row r="17" spans="1:16" ht="23.25" x14ac:dyDescent="0.2">
      <c r="A17" s="142">
        <v>46036</v>
      </c>
      <c r="B17" s="121"/>
      <c r="C17" s="120"/>
      <c r="D17" s="120"/>
      <c r="E17" s="110">
        <f t="shared" si="0"/>
        <v>0</v>
      </c>
      <c r="F17" s="119"/>
      <c r="G17" s="118"/>
      <c r="H17" s="107">
        <f t="shared" si="1"/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 t="shared" si="3"/>
        <v>0</v>
      </c>
      <c r="O17" s="113"/>
      <c r="P17" s="99">
        <f t="shared" si="2"/>
        <v>0</v>
      </c>
    </row>
    <row r="18" spans="1:16" ht="23.25" x14ac:dyDescent="0.2">
      <c r="A18" s="142">
        <v>46037</v>
      </c>
      <c r="B18" s="121"/>
      <c r="C18" s="120"/>
      <c r="D18" s="120"/>
      <c r="E18" s="110">
        <f t="shared" si="0"/>
        <v>0</v>
      </c>
      <c r="F18" s="119"/>
      <c r="G18" s="118"/>
      <c r="H18" s="107">
        <f t="shared" si="1"/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 t="shared" si="3"/>
        <v>0</v>
      </c>
      <c r="O18" s="113"/>
      <c r="P18" s="99">
        <f t="shared" si="2"/>
        <v>0</v>
      </c>
    </row>
    <row r="19" spans="1:16" ht="23.25" x14ac:dyDescent="0.2">
      <c r="A19" s="142">
        <v>46038</v>
      </c>
      <c r="B19" s="121"/>
      <c r="C19" s="120"/>
      <c r="D19" s="120"/>
      <c r="E19" s="110">
        <f t="shared" si="0"/>
        <v>0</v>
      </c>
      <c r="F19" s="119"/>
      <c r="G19" s="118"/>
      <c r="H19" s="107">
        <f t="shared" si="1"/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 t="shared" si="3"/>
        <v>0</v>
      </c>
      <c r="O19" s="113"/>
      <c r="P19" s="99">
        <f t="shared" si="2"/>
        <v>0</v>
      </c>
    </row>
    <row r="20" spans="1:16" ht="23.25" x14ac:dyDescent="0.2">
      <c r="A20" s="142">
        <v>46039</v>
      </c>
      <c r="B20" s="121"/>
      <c r="C20" s="120"/>
      <c r="D20" s="120"/>
      <c r="E20" s="110">
        <f t="shared" si="0"/>
        <v>0</v>
      </c>
      <c r="F20" s="119"/>
      <c r="G20" s="118"/>
      <c r="H20" s="107">
        <f t="shared" si="1"/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 t="shared" si="3"/>
        <v>0</v>
      </c>
      <c r="O20" s="113"/>
      <c r="P20" s="99">
        <f t="shared" si="2"/>
        <v>0</v>
      </c>
    </row>
    <row r="21" spans="1:16" ht="23.25" x14ac:dyDescent="0.2">
      <c r="A21" s="142">
        <v>46040</v>
      </c>
      <c r="B21" s="121"/>
      <c r="C21" s="120"/>
      <c r="D21" s="120"/>
      <c r="E21" s="110">
        <f t="shared" si="0"/>
        <v>0</v>
      </c>
      <c r="F21" s="119"/>
      <c r="G21" s="118"/>
      <c r="H21" s="107">
        <f t="shared" si="1"/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 t="shared" si="3"/>
        <v>0</v>
      </c>
      <c r="O21" s="113"/>
      <c r="P21" s="99">
        <f t="shared" si="2"/>
        <v>0</v>
      </c>
    </row>
    <row r="22" spans="1:16" ht="23.25" x14ac:dyDescent="0.2">
      <c r="A22" s="142">
        <v>46041</v>
      </c>
      <c r="B22" s="121"/>
      <c r="C22" s="120"/>
      <c r="D22" s="120"/>
      <c r="E22" s="110">
        <f t="shared" si="0"/>
        <v>0</v>
      </c>
      <c r="F22" s="119"/>
      <c r="G22" s="118"/>
      <c r="H22" s="107">
        <f t="shared" si="1"/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 t="shared" si="3"/>
        <v>0</v>
      </c>
      <c r="O22" s="113"/>
      <c r="P22" s="99">
        <f t="shared" si="2"/>
        <v>0</v>
      </c>
    </row>
    <row r="23" spans="1:16" ht="23.25" x14ac:dyDescent="0.2">
      <c r="A23" s="142">
        <v>46042</v>
      </c>
      <c r="B23" s="121"/>
      <c r="C23" s="120"/>
      <c r="D23" s="120"/>
      <c r="E23" s="110">
        <f t="shared" si="0"/>
        <v>0</v>
      </c>
      <c r="F23" s="119"/>
      <c r="G23" s="118"/>
      <c r="H23" s="107">
        <f t="shared" si="1"/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 t="shared" si="3"/>
        <v>0</v>
      </c>
      <c r="O23" s="113"/>
      <c r="P23" s="99">
        <f t="shared" si="2"/>
        <v>0</v>
      </c>
    </row>
    <row r="24" spans="1:16" ht="23.25" x14ac:dyDescent="0.2">
      <c r="A24" s="142">
        <v>46043</v>
      </c>
      <c r="B24" s="121"/>
      <c r="C24" s="120"/>
      <c r="D24" s="120"/>
      <c r="E24" s="110">
        <f t="shared" si="0"/>
        <v>0</v>
      </c>
      <c r="F24" s="119"/>
      <c r="G24" s="118"/>
      <c r="H24" s="107">
        <f t="shared" si="1"/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 t="shared" si="3"/>
        <v>0</v>
      </c>
      <c r="O24" s="113"/>
      <c r="P24" s="99">
        <f t="shared" si="2"/>
        <v>0</v>
      </c>
    </row>
    <row r="25" spans="1:16" ht="23.25" x14ac:dyDescent="0.2">
      <c r="A25" s="142">
        <v>46044</v>
      </c>
      <c r="B25" s="121"/>
      <c r="C25" s="120"/>
      <c r="D25" s="120"/>
      <c r="E25" s="110">
        <f t="shared" si="0"/>
        <v>0</v>
      </c>
      <c r="F25" s="119"/>
      <c r="G25" s="118"/>
      <c r="H25" s="107">
        <f t="shared" si="1"/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 t="shared" si="3"/>
        <v>0</v>
      </c>
      <c r="O25" s="113"/>
      <c r="P25" s="99">
        <f t="shared" si="2"/>
        <v>0</v>
      </c>
    </row>
    <row r="26" spans="1:16" ht="23.25" x14ac:dyDescent="0.2">
      <c r="A26" s="142">
        <v>46045</v>
      </c>
      <c r="B26" s="121"/>
      <c r="C26" s="120"/>
      <c r="D26" s="120"/>
      <c r="E26" s="110">
        <f t="shared" si="0"/>
        <v>0</v>
      </c>
      <c r="F26" s="119"/>
      <c r="G26" s="118"/>
      <c r="H26" s="107">
        <f t="shared" si="1"/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 t="shared" si="3"/>
        <v>0</v>
      </c>
      <c r="O26" s="113"/>
      <c r="P26" s="99">
        <f t="shared" si="2"/>
        <v>0</v>
      </c>
    </row>
    <row r="27" spans="1:16" ht="23.25" x14ac:dyDescent="0.2">
      <c r="A27" s="142">
        <v>46046</v>
      </c>
      <c r="B27" s="121"/>
      <c r="C27" s="120"/>
      <c r="D27" s="120"/>
      <c r="E27" s="110">
        <f t="shared" si="0"/>
        <v>0</v>
      </c>
      <c r="F27" s="119"/>
      <c r="G27" s="118"/>
      <c r="H27" s="107">
        <f t="shared" si="1"/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 t="shared" si="3"/>
        <v>0</v>
      </c>
      <c r="O27" s="113"/>
      <c r="P27" s="99">
        <f t="shared" si="2"/>
        <v>0</v>
      </c>
    </row>
    <row r="28" spans="1:16" ht="23.25" x14ac:dyDescent="0.2">
      <c r="A28" s="142">
        <v>46047</v>
      </c>
      <c r="B28" s="121"/>
      <c r="C28" s="120"/>
      <c r="D28" s="120"/>
      <c r="E28" s="110">
        <f t="shared" si="0"/>
        <v>0</v>
      </c>
      <c r="F28" s="119"/>
      <c r="G28" s="118"/>
      <c r="H28" s="107">
        <f t="shared" si="1"/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 t="shared" si="3"/>
        <v>0</v>
      </c>
      <c r="O28" s="113"/>
      <c r="P28" s="99">
        <f t="shared" si="2"/>
        <v>0</v>
      </c>
    </row>
    <row r="29" spans="1:16" ht="23.25" x14ac:dyDescent="0.2">
      <c r="A29" s="142">
        <v>46048</v>
      </c>
      <c r="B29" s="121"/>
      <c r="C29" s="120"/>
      <c r="D29" s="120"/>
      <c r="E29" s="110">
        <f t="shared" si="0"/>
        <v>0</v>
      </c>
      <c r="F29" s="119"/>
      <c r="G29" s="118"/>
      <c r="H29" s="107">
        <f t="shared" si="1"/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 t="shared" si="3"/>
        <v>0</v>
      </c>
      <c r="O29" s="113"/>
      <c r="P29" s="99">
        <f t="shared" si="2"/>
        <v>0</v>
      </c>
    </row>
    <row r="30" spans="1:16" ht="23.25" x14ac:dyDescent="0.2">
      <c r="A30" s="142">
        <v>46049</v>
      </c>
      <c r="B30" s="121"/>
      <c r="C30" s="120"/>
      <c r="D30" s="120"/>
      <c r="E30" s="110">
        <f t="shared" si="0"/>
        <v>0</v>
      </c>
      <c r="F30" s="119"/>
      <c r="G30" s="118"/>
      <c r="H30" s="107">
        <f t="shared" si="1"/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 t="shared" si="3"/>
        <v>0</v>
      </c>
      <c r="O30" s="113"/>
      <c r="P30" s="99">
        <f t="shared" si="2"/>
        <v>0</v>
      </c>
    </row>
    <row r="31" spans="1:16" ht="23.25" x14ac:dyDescent="0.2">
      <c r="A31" s="142">
        <v>46050</v>
      </c>
      <c r="B31" s="121"/>
      <c r="C31" s="120"/>
      <c r="D31" s="120"/>
      <c r="E31" s="110">
        <f t="shared" si="0"/>
        <v>0</v>
      </c>
      <c r="F31" s="119"/>
      <c r="G31" s="118"/>
      <c r="H31" s="107">
        <f t="shared" si="1"/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 t="shared" si="3"/>
        <v>0</v>
      </c>
      <c r="O31" s="113"/>
      <c r="P31" s="99">
        <f t="shared" si="2"/>
        <v>0</v>
      </c>
    </row>
    <row r="32" spans="1:16" ht="23.25" x14ac:dyDescent="0.2">
      <c r="A32" s="142">
        <v>46051</v>
      </c>
      <c r="B32" s="121"/>
      <c r="C32" s="120"/>
      <c r="D32" s="120"/>
      <c r="E32" s="110">
        <f t="shared" si="0"/>
        <v>0</v>
      </c>
      <c r="F32" s="119"/>
      <c r="G32" s="118"/>
      <c r="H32" s="107">
        <f t="shared" si="1"/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 t="shared" si="3"/>
        <v>0</v>
      </c>
      <c r="O32" s="113"/>
      <c r="P32" s="99">
        <f t="shared" si="2"/>
        <v>0</v>
      </c>
    </row>
    <row r="33" spans="1:16" ht="23.25" x14ac:dyDescent="0.2">
      <c r="A33" s="142">
        <v>46052</v>
      </c>
      <c r="B33" s="121"/>
      <c r="C33" s="120"/>
      <c r="D33" s="120"/>
      <c r="E33" s="110">
        <f t="shared" si="0"/>
        <v>0</v>
      </c>
      <c r="F33" s="119"/>
      <c r="G33" s="118"/>
      <c r="H33" s="107">
        <f t="shared" si="1"/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 t="shared" si="3"/>
        <v>0</v>
      </c>
      <c r="O33" s="113"/>
      <c r="P33" s="99">
        <f t="shared" si="2"/>
        <v>0</v>
      </c>
    </row>
    <row r="34" spans="1:16" ht="24" thickBot="1" x14ac:dyDescent="0.25">
      <c r="A34" s="142">
        <v>46053</v>
      </c>
      <c r="B34" s="112"/>
      <c r="C34" s="111"/>
      <c r="D34" s="111"/>
      <c r="E34" s="110">
        <f t="shared" si="0"/>
        <v>0</v>
      </c>
      <c r="F34" s="109"/>
      <c r="G34" s="108"/>
      <c r="H34" s="107">
        <f t="shared" si="1"/>
        <v>0</v>
      </c>
      <c r="I34" s="106"/>
      <c r="J34" s="105"/>
      <c r="K34" s="104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02"/>
      <c r="N34" s="101">
        <f t="shared" si="3"/>
        <v>0</v>
      </c>
      <c r="O34" s="100"/>
      <c r="P34" s="99">
        <f t="shared" si="2"/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  <row r="40" spans="1:16" x14ac:dyDescent="0.2">
      <c r="A40" s="156" t="s">
        <v>12</v>
      </c>
      <c r="B40" s="156"/>
      <c r="C40" s="156"/>
      <c r="D40" s="156"/>
    </row>
    <row r="41" spans="1:16" x14ac:dyDescent="0.2">
      <c r="A41" s="79" t="s">
        <v>3</v>
      </c>
      <c r="B41" s="79"/>
      <c r="C41" s="79"/>
      <c r="D41" s="80" t="s">
        <v>10</v>
      </c>
      <c r="F41" s="71"/>
      <c r="G41" s="72"/>
    </row>
    <row r="42" spans="1:16" x14ac:dyDescent="0.2">
      <c r="A42" s="80">
        <v>0</v>
      </c>
      <c r="B42" s="80"/>
      <c r="C42" s="80"/>
      <c r="D42" s="81">
        <v>0</v>
      </c>
      <c r="F42" s="71"/>
      <c r="G42" s="72"/>
    </row>
    <row r="43" spans="1:16" x14ac:dyDescent="0.2">
      <c r="A43" s="80">
        <v>1</v>
      </c>
      <c r="B43" s="80"/>
      <c r="C43" s="80"/>
      <c r="D43" s="81">
        <v>0</v>
      </c>
      <c r="F43" s="71"/>
      <c r="G43" s="72"/>
    </row>
    <row r="44" spans="1:16" x14ac:dyDescent="0.2">
      <c r="A44" s="80">
        <v>8</v>
      </c>
      <c r="B44" s="80"/>
      <c r="C44" s="80"/>
      <c r="D44" s="81">
        <v>14</v>
      </c>
      <c r="F44" s="71"/>
      <c r="G44" s="72"/>
    </row>
    <row r="45" spans="1:16" x14ac:dyDescent="0.2">
      <c r="A45" s="79"/>
      <c r="B45" s="79"/>
      <c r="C45" s="79"/>
      <c r="D45" s="80"/>
    </row>
    <row r="46" spans="1:16" x14ac:dyDescent="0.2">
      <c r="A46" s="79"/>
      <c r="B46" s="79"/>
      <c r="C46" s="79"/>
      <c r="D46" s="80"/>
    </row>
    <row r="47" spans="1:16" x14ac:dyDescent="0.2">
      <c r="A47" s="156" t="s">
        <v>13</v>
      </c>
      <c r="B47" s="156"/>
      <c r="C47" s="156"/>
      <c r="D47" s="156"/>
    </row>
    <row r="48" spans="1:16" x14ac:dyDescent="0.2">
      <c r="A48" s="80" t="s">
        <v>15</v>
      </c>
      <c r="B48" s="79"/>
      <c r="C48" s="79"/>
      <c r="D48" s="81">
        <v>14</v>
      </c>
    </row>
    <row r="49" spans="1:4" x14ac:dyDescent="0.2">
      <c r="A49" s="80" t="s">
        <v>14</v>
      </c>
      <c r="B49" s="79"/>
      <c r="C49" s="79"/>
      <c r="D49" s="81">
        <v>28</v>
      </c>
    </row>
    <row r="50" spans="1:4" x14ac:dyDescent="0.2">
      <c r="A50" s="80" t="s">
        <v>16</v>
      </c>
      <c r="B50" s="79"/>
      <c r="C50" s="79"/>
      <c r="D50" s="81">
        <v>14</v>
      </c>
    </row>
    <row r="51" spans="1:4" x14ac:dyDescent="0.2">
      <c r="A51" s="82"/>
      <c r="B51" s="79"/>
      <c r="C51" s="79"/>
      <c r="D51" s="83"/>
    </row>
    <row r="52" spans="1:4" x14ac:dyDescent="0.2">
      <c r="A52" s="82"/>
      <c r="B52" s="79"/>
      <c r="C52" s="79"/>
      <c r="D52" s="83"/>
    </row>
    <row r="53" spans="1:4" x14ac:dyDescent="0.2">
      <c r="A53" s="179" t="s">
        <v>53</v>
      </c>
      <c r="B53" s="179"/>
      <c r="C53" s="179"/>
      <c r="D53" s="179"/>
    </row>
    <row r="54" spans="1:4" x14ac:dyDescent="0.2">
      <c r="A54" s="82"/>
      <c r="B54" s="79"/>
      <c r="C54" s="79"/>
      <c r="D54" s="83"/>
    </row>
    <row r="55" spans="1:4" x14ac:dyDescent="0.2">
      <c r="A55" s="84" t="s">
        <v>57</v>
      </c>
      <c r="B55" s="79"/>
      <c r="C55" s="79"/>
      <c r="D55" s="85">
        <v>0.3</v>
      </c>
    </row>
    <row r="56" spans="1:4" x14ac:dyDescent="0.2">
      <c r="A56" s="82"/>
      <c r="B56" s="79"/>
      <c r="C56" s="79"/>
      <c r="D56" s="83"/>
    </row>
    <row r="57" spans="1:4" x14ac:dyDescent="0.2">
      <c r="A57" s="179" t="s">
        <v>54</v>
      </c>
      <c r="B57" s="179"/>
      <c r="C57" s="179"/>
      <c r="D57" s="179"/>
    </row>
    <row r="58" spans="1:4" x14ac:dyDescent="0.2">
      <c r="A58" s="82"/>
      <c r="B58" s="79"/>
      <c r="C58" s="79"/>
      <c r="D58" s="83"/>
    </row>
    <row r="59" spans="1:4" x14ac:dyDescent="0.2">
      <c r="A59" s="84" t="s">
        <v>55</v>
      </c>
      <c r="B59" s="79"/>
      <c r="C59" s="79"/>
      <c r="D59" s="85">
        <v>20</v>
      </c>
    </row>
    <row r="60" spans="1:4" x14ac:dyDescent="0.2">
      <c r="A60" s="82"/>
      <c r="B60" s="79"/>
      <c r="C60" s="79"/>
      <c r="D60" s="83"/>
    </row>
  </sheetData>
  <sheetProtection algorithmName="SHA-512" hashValue="ACHAdnBmkbKUh5l5RNi4OSWaJa1ir06LZ5y1shNHJjPdYTmUewJ/Ph/+ma6fzVw4FfqK1zxpXhAd9fG76lcnbg==" saltValue="TfK9fl/B0eF5mhXIHbFEHQ==" spinCount="100000" sheet="1" objects="1" scenarios="1"/>
  <mergeCells count="21">
    <mergeCell ref="A40:D40"/>
    <mergeCell ref="A47:D47"/>
    <mergeCell ref="G2:G3"/>
    <mergeCell ref="I2:K2"/>
    <mergeCell ref="L2:L3"/>
    <mergeCell ref="A53:D53"/>
    <mergeCell ref="A57:D57"/>
    <mergeCell ref="M2:M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N2:N3"/>
    <mergeCell ref="O2:O3"/>
    <mergeCell ref="D37:H37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 xml:space="preserve">&amp;CReisekostenabrechnung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3280-6C0C-4DE8-ABE1-AF8D2EB3711D}">
  <dimension ref="A1:P36"/>
  <sheetViews>
    <sheetView showGridLines="0" view="pageLayout" topLeftCell="A2" zoomScale="70" zoomScaleNormal="85" zoomScalePageLayoutView="70" workbookViewId="0">
      <selection activeCell="A4" sqref="A4:A31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59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46054</v>
      </c>
      <c r="B4" s="141"/>
      <c r="C4" s="140"/>
      <c r="D4" s="140"/>
      <c r="E4" s="139">
        <f t="shared" ref="E4:E31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46055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46056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46057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46058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46059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46060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46061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46062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46063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46064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46065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46066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46067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46068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46069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46070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46071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46072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46073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46074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46075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46076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46077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46078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46079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46080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4" thickBot="1" x14ac:dyDescent="0.25">
      <c r="A31" s="142">
        <v>46081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4" customHeight="1" thickBot="1" x14ac:dyDescent="0.25">
      <c r="A32" s="98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6">
        <f>IF(SUM(P4:P31)&lt;=0,0,SUM(P4:P31))</f>
        <v>0</v>
      </c>
    </row>
    <row r="33" spans="1:16" ht="24" thickTop="1" x14ac:dyDescent="0.35">
      <c r="A33" s="90"/>
      <c r="B33" s="89"/>
      <c r="C33" s="89"/>
      <c r="D33" s="95"/>
      <c r="E33" s="95"/>
      <c r="F33" s="94"/>
      <c r="G33" s="93"/>
      <c r="H33" s="89"/>
      <c r="I33" s="89"/>
      <c r="J33" s="88"/>
      <c r="K33" s="92"/>
      <c r="L33" s="92"/>
      <c r="M33" s="92"/>
      <c r="N33" s="92"/>
      <c r="O33" s="92"/>
      <c r="P33" s="91"/>
    </row>
    <row r="34" spans="1:16" ht="23.25" x14ac:dyDescent="0.35">
      <c r="A34" s="90" t="s">
        <v>9</v>
      </c>
      <c r="B34" s="89"/>
      <c r="C34" s="89"/>
      <c r="D34" s="209" t="s">
        <v>43</v>
      </c>
      <c r="E34" s="209"/>
      <c r="F34" s="209"/>
      <c r="G34" s="209"/>
      <c r="H34" s="209"/>
      <c r="I34" s="89"/>
      <c r="J34" s="88"/>
      <c r="K34" s="87"/>
      <c r="L34" s="87"/>
      <c r="M34" s="87"/>
      <c r="N34" s="87"/>
      <c r="O34" s="87"/>
      <c r="P34" s="86"/>
    </row>
    <row r="35" spans="1:16" x14ac:dyDescent="0.2">
      <c r="A35" s="77"/>
      <c r="B35" s="73"/>
      <c r="C35" s="73"/>
      <c r="G35" s="78"/>
      <c r="H35" s="1"/>
    </row>
    <row r="36" spans="1:16" x14ac:dyDescent="0.2">
      <c r="A36" s="77"/>
      <c r="B36" s="73"/>
      <c r="C36" s="73"/>
      <c r="G36" s="78"/>
      <c r="H36" s="1"/>
    </row>
  </sheetData>
  <sheetProtection algorithmName="SHA-512" hashValue="5gKp8StpEZfrABW5SakLd494gETGIwuugRGJbuv3JQT6iE0wmmdwdeEvGYsuqTSrSGzvZzFZIln3fvYb4YAE8g==" saltValue="zkpkr8vq6rJlrAs8ND+Kkw==" spinCount="100000" sheet="1" objects="1" scenarios="1"/>
  <mergeCells count="17">
    <mergeCell ref="D34:H34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3ADC-EF28-42FF-847C-A95537C26847}">
  <dimension ref="A1:P39"/>
  <sheetViews>
    <sheetView showGridLines="0" view="pageLayout" topLeftCell="A2" zoomScale="70" zoomScaleNormal="85" zoomScalePageLayoutView="70" workbookViewId="0">
      <selection activeCell="A4" sqref="A4:A34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60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46082</v>
      </c>
      <c r="B4" s="141"/>
      <c r="C4" s="140"/>
      <c r="D4" s="140"/>
      <c r="E4" s="139">
        <f t="shared" ref="E4:E34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46083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46084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46085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46086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46087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46088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46089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46090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46091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46092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46093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46094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46095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46096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46097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46098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46099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46100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46101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46102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46103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46104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46105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46106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46107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46108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46109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46110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3.25" x14ac:dyDescent="0.2">
      <c r="A33" s="142">
        <v>46111</v>
      </c>
      <c r="B33" s="121"/>
      <c r="C33" s="120"/>
      <c r="D33" s="120"/>
      <c r="E33" s="110">
        <f t="shared" si="0"/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thickBot="1" x14ac:dyDescent="0.25">
      <c r="A34" s="142">
        <v>46112</v>
      </c>
      <c r="B34" s="112"/>
      <c r="C34" s="111"/>
      <c r="D34" s="111"/>
      <c r="E34" s="110">
        <f t="shared" si="0"/>
        <v>0</v>
      </c>
      <c r="F34" s="109"/>
      <c r="G34" s="108"/>
      <c r="H34" s="107">
        <f>IF(B34="",0,IF(B34="E",IF(E34&gt;8,Januar!$D$44,0),VLOOKUP(B34,Januar!$A$48:$D$50,4,FALSE)))</f>
        <v>0</v>
      </c>
      <c r="I34" s="106"/>
      <c r="J34" s="105"/>
      <c r="K34" s="104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02"/>
      <c r="N34" s="101">
        <f>F34*Januar!$D$55</f>
        <v>0</v>
      </c>
      <c r="O34" s="100"/>
      <c r="P34" s="99">
        <f>IF(OR(L34="",N34="",ISERROR(O34)),"",IF(M34&lt;&gt;"",IFERROR(L34+N34+O34+Januar!$D$59,""),IFERROR(L34+N34+O34,"")))</f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</sheetData>
  <sheetProtection algorithmName="SHA-512" hashValue="HMx5ccCstyhOHdvnGKbtESPgQ0cm2HNvZqVHs+ZbCZ4eMEZDVrdMhkrd2Ec4WC9lIZTKq4KziMxxpHncRd9ATw==" saltValue="GuTyGgZdl2EE8Ay9f9lYSA==" spinCount="100000" sheet="1" objects="1" scenarios="1"/>
  <mergeCells count="17">
    <mergeCell ref="D37:H37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B468-07D6-4037-A647-64E697C7030B}">
  <dimension ref="A1:P38"/>
  <sheetViews>
    <sheetView showGridLines="0" view="pageLayout" topLeftCell="A2" zoomScale="70" zoomScaleNormal="85" zoomScalePageLayoutView="70" workbookViewId="0">
      <selection activeCell="A4" sqref="A4:A33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61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46113</v>
      </c>
      <c r="B4" s="141"/>
      <c r="C4" s="140"/>
      <c r="D4" s="140"/>
      <c r="E4" s="139">
        <f t="shared" ref="E4:E33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46114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46115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46116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46117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46118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46119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46120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46121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46122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46123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46124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46125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46126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46127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46128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46129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46130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46131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46132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46133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46134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46135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46136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46137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46138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46139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46140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46141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4" thickBot="1" x14ac:dyDescent="0.25">
      <c r="A33" s="142">
        <v>46142</v>
      </c>
      <c r="B33" s="121"/>
      <c r="C33" s="120"/>
      <c r="D33" s="120"/>
      <c r="E33" s="110">
        <f t="shared" si="0"/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customHeight="1" thickBot="1" x14ac:dyDescent="0.25">
      <c r="A34" s="98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6">
        <f>IF(SUM(P4:P33)&lt;=0,0,SUM(P4:P33))</f>
        <v>0</v>
      </c>
    </row>
    <row r="35" spans="1:16" ht="24" thickTop="1" x14ac:dyDescent="0.35">
      <c r="A35" s="90"/>
      <c r="B35" s="89"/>
      <c r="C35" s="89"/>
      <c r="D35" s="95"/>
      <c r="E35" s="95"/>
      <c r="F35" s="94"/>
      <c r="G35" s="93"/>
      <c r="H35" s="89"/>
      <c r="I35" s="89"/>
      <c r="J35" s="88"/>
      <c r="K35" s="92"/>
      <c r="L35" s="92"/>
      <c r="M35" s="92"/>
      <c r="N35" s="92"/>
      <c r="O35" s="92"/>
      <c r="P35" s="91"/>
    </row>
    <row r="36" spans="1:16" ht="23.25" x14ac:dyDescent="0.35">
      <c r="A36" s="90" t="s">
        <v>9</v>
      </c>
      <c r="B36" s="89"/>
      <c r="C36" s="89"/>
      <c r="D36" s="209" t="s">
        <v>43</v>
      </c>
      <c r="E36" s="209"/>
      <c r="F36" s="209"/>
      <c r="G36" s="209"/>
      <c r="H36" s="209"/>
      <c r="I36" s="89"/>
      <c r="J36" s="88"/>
      <c r="K36" s="87"/>
      <c r="L36" s="87"/>
      <c r="M36" s="87"/>
      <c r="N36" s="87"/>
      <c r="O36" s="87"/>
      <c r="P36" s="86"/>
    </row>
    <row r="37" spans="1:16" x14ac:dyDescent="0.2">
      <c r="A37" s="77"/>
      <c r="B37" s="73"/>
      <c r="C37" s="73"/>
      <c r="G37" s="78"/>
      <c r="H37" s="1"/>
    </row>
    <row r="38" spans="1:16" x14ac:dyDescent="0.2">
      <c r="A38" s="77"/>
      <c r="B38" s="73"/>
      <c r="C38" s="73"/>
      <c r="G38" s="78"/>
      <c r="H38" s="1"/>
    </row>
  </sheetData>
  <sheetProtection algorithmName="SHA-512" hashValue="Wd0nV3Z+ppoQKNDWHUc5x3RDIphzF6Bg19+tmCiTxmTv3LQ6QYpVQHdTDlfO7XaaLfkU9jPwZ5XmJAS2mreq9g==" saltValue="h2d9a1fZxRKpzA2HbUFKtw==" spinCount="100000" sheet="1" objects="1" scenarios="1"/>
  <mergeCells count="17">
    <mergeCell ref="D36:H36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B386-DD47-4122-858D-2FE0DB01FE87}">
  <dimension ref="A1:P39"/>
  <sheetViews>
    <sheetView showGridLines="0" view="pageLayout" topLeftCell="A2" zoomScale="70" zoomScaleNormal="85" zoomScalePageLayoutView="70" workbookViewId="0">
      <selection activeCell="D23" sqref="D23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62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46143</v>
      </c>
      <c r="B4" s="141"/>
      <c r="C4" s="140"/>
      <c r="D4" s="140"/>
      <c r="E4" s="139">
        <f t="shared" ref="E4:E34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46144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46145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46146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46147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46148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46149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46150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46151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46152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46153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46154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46155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46156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46157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46158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46159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46160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46161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46162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46163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46164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46165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46166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46167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46168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46169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46170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46171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3.25" x14ac:dyDescent="0.2">
      <c r="A33" s="142">
        <v>46172</v>
      </c>
      <c r="B33" s="121"/>
      <c r="C33" s="120"/>
      <c r="D33" s="120"/>
      <c r="E33" s="110">
        <f t="shared" si="0"/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thickBot="1" x14ac:dyDescent="0.25">
      <c r="A34" s="142">
        <v>46173</v>
      </c>
      <c r="B34" s="121"/>
      <c r="C34" s="120"/>
      <c r="D34" s="120"/>
      <c r="E34" s="110">
        <f t="shared" si="0"/>
        <v>0</v>
      </c>
      <c r="F34" s="119"/>
      <c r="G34" s="118"/>
      <c r="H34" s="107">
        <f>IF(B34="",0,IF(B34="E",IF(E34&gt;8,Januar!$D$44,0),VLOOKUP(B34,Januar!$A$48:$D$50,4,FALSE)))</f>
        <v>0</v>
      </c>
      <c r="I34" s="117"/>
      <c r="J34" s="116"/>
      <c r="K34" s="115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14"/>
      <c r="N34" s="101">
        <f>F34*Januar!$D$55</f>
        <v>0</v>
      </c>
      <c r="O34" s="113"/>
      <c r="P34" s="99">
        <f>IF(OR(L34="",N34="",ISERROR(O34)),"",IF(M34&lt;&gt;"",IFERROR(L34+N34+O34+Januar!$D$59,""),IFERROR(L34+N34+O34,"")))</f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</sheetData>
  <sheetProtection algorithmName="SHA-512" hashValue="gxuq4TBwAUguOH7w2N2ewstNsRIPnOIEa+wJAW775EZNwZiiHm5ZbSNCVISbHRF55Pdxc/4RlmR7ZaYvDazUzw==" saltValue="GHs3kYDgpI6ODQOn7CWBIA==" spinCount="100000" sheet="1" objects="1" scenarios="1"/>
  <mergeCells count="17">
    <mergeCell ref="D37:H37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3F51-2794-4040-8850-0C1010531D30}">
  <dimension ref="A1:P38"/>
  <sheetViews>
    <sheetView showGridLines="0" view="pageLayout" topLeftCell="A2" zoomScale="70" zoomScaleNormal="85" zoomScalePageLayoutView="70" workbookViewId="0">
      <selection activeCell="A4" sqref="A4:A33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63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46174</v>
      </c>
      <c r="B4" s="141"/>
      <c r="C4" s="140"/>
      <c r="D4" s="140"/>
      <c r="E4" s="139">
        <f t="shared" ref="E4:E33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46175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46176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46177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46178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46179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46180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46181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46182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46183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46184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46185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46186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46187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46188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46189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46190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46191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46192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46193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46194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46195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46196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46197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46198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46199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46200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46201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46202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4" thickBot="1" x14ac:dyDescent="0.25">
      <c r="A33" s="142">
        <v>46203</v>
      </c>
      <c r="B33" s="121"/>
      <c r="C33" s="120"/>
      <c r="D33" s="120"/>
      <c r="E33" s="110">
        <f t="shared" si="0"/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customHeight="1" thickBot="1" x14ac:dyDescent="0.25">
      <c r="A34" s="98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6">
        <f>IF(SUM(P4:P33)&lt;=0,0,SUM(P4:P33))</f>
        <v>0</v>
      </c>
    </row>
    <row r="35" spans="1:16" ht="24" thickTop="1" x14ac:dyDescent="0.35">
      <c r="A35" s="90"/>
      <c r="B35" s="89"/>
      <c r="C35" s="89"/>
      <c r="D35" s="95"/>
      <c r="E35" s="95"/>
      <c r="F35" s="94"/>
      <c r="G35" s="93"/>
      <c r="H35" s="89"/>
      <c r="I35" s="89"/>
      <c r="J35" s="88"/>
      <c r="K35" s="92"/>
      <c r="L35" s="92"/>
      <c r="M35" s="92"/>
      <c r="N35" s="92"/>
      <c r="O35" s="92"/>
      <c r="P35" s="91"/>
    </row>
    <row r="36" spans="1:16" ht="23.25" x14ac:dyDescent="0.35">
      <c r="A36" s="90" t="s">
        <v>9</v>
      </c>
      <c r="B36" s="89"/>
      <c r="C36" s="89"/>
      <c r="D36" s="209" t="s">
        <v>43</v>
      </c>
      <c r="E36" s="209"/>
      <c r="F36" s="209"/>
      <c r="G36" s="209"/>
      <c r="H36" s="209"/>
      <c r="I36" s="89"/>
      <c r="J36" s="88"/>
      <c r="K36" s="87"/>
      <c r="L36" s="87"/>
      <c r="M36" s="87"/>
      <c r="N36" s="87"/>
      <c r="O36" s="87"/>
      <c r="P36" s="86"/>
    </row>
    <row r="37" spans="1:16" x14ac:dyDescent="0.2">
      <c r="A37" s="77"/>
      <c r="B37" s="73"/>
      <c r="C37" s="73"/>
      <c r="G37" s="78"/>
      <c r="H37" s="1"/>
    </row>
    <row r="38" spans="1:16" x14ac:dyDescent="0.2">
      <c r="A38" s="77"/>
      <c r="B38" s="73"/>
      <c r="C38" s="73"/>
      <c r="G38" s="78"/>
      <c r="H38" s="1"/>
    </row>
  </sheetData>
  <sheetProtection algorithmName="SHA-512" hashValue="a7odYTPcVLw0pVDhDReuRSNScswU99q0HA04r+jqWOSohUlUhAwDMCYTYYi0j96loBXllQIeQszz3GebU7j5TA==" saltValue="k5Do4BVFlgsskKLkSH8iIw==" spinCount="100000" sheet="1" objects="1" scenarios="1"/>
  <mergeCells count="17">
    <mergeCell ref="D36:H36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E2D1-D5CE-454A-96F8-8D3C0CBC7678}">
  <dimension ref="A1:P39"/>
  <sheetViews>
    <sheetView showGridLines="0" view="pageLayout" topLeftCell="A3" zoomScale="70" zoomScaleNormal="85" zoomScalePageLayoutView="70" workbookViewId="0">
      <selection activeCell="C31" sqref="C31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64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46204</v>
      </c>
      <c r="B4" s="141"/>
      <c r="C4" s="140"/>
      <c r="D4" s="140"/>
      <c r="E4" s="139">
        <f t="shared" ref="E4:E32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46205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46206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46207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46208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46209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46210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46211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46212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46213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46214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46215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46216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46217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46218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46219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46220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46221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46222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46223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46224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46225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46226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46227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46228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46229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46230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46231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46232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3.25" x14ac:dyDescent="0.2">
      <c r="A33" s="142">
        <v>46233</v>
      </c>
      <c r="B33" s="121"/>
      <c r="C33" s="120"/>
      <c r="D33" s="120"/>
      <c r="E33" s="110">
        <f t="shared" ref="E33:E34" si="1">IF(C33&gt;D33,(24-(C33*24))+(D33*24),(D33-C33)*24)</f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thickBot="1" x14ac:dyDescent="0.25">
      <c r="A34" s="142">
        <v>46234</v>
      </c>
      <c r="B34" s="121"/>
      <c r="C34" s="120"/>
      <c r="D34" s="120"/>
      <c r="E34" s="110">
        <f t="shared" si="1"/>
        <v>0</v>
      </c>
      <c r="F34" s="119"/>
      <c r="G34" s="118"/>
      <c r="H34" s="107">
        <f>IF(B34="",0,IF(B34="E",IF(E34&gt;8,Januar!$D$44,0),VLOOKUP(B34,Januar!$A$48:$D$50,4,FALSE)))</f>
        <v>0</v>
      </c>
      <c r="I34" s="117"/>
      <c r="J34" s="116"/>
      <c r="K34" s="115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14"/>
      <c r="N34" s="101">
        <f>F34*Januar!$D$55</f>
        <v>0</v>
      </c>
      <c r="O34" s="113"/>
      <c r="P34" s="99">
        <f>IF(OR(L34="",N34="",ISERROR(O34)),"",IF(M34&lt;&gt;"",IFERROR(L34+N34+O34+Januar!$D$59,""),IFERROR(L34+N34+O34,"")))</f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</sheetData>
  <sheetProtection algorithmName="SHA-512" hashValue="QjAGWRU4Dpce1upEoRAF90ZFgVxrUYqTS4P8pn7b9vO0a7DtACSo4g8QCvU3u+1aRsTH/6hfWWFUcCw4j5zmtw==" saltValue="Lts469Wzgkb3vgGB0JEYeg==" spinCount="100000" sheet="1" objects="1" scenarios="1"/>
  <mergeCells count="17">
    <mergeCell ref="D37:H37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ECBE-D835-43CF-96D7-65F7325923D1}">
  <dimension ref="A1:P39"/>
  <sheetViews>
    <sheetView showGridLines="0" view="pageLayout" topLeftCell="A3" zoomScale="70" zoomScaleNormal="85" zoomScalePageLayoutView="70" workbookViewId="0">
      <selection activeCell="A4" sqref="A4:A34"/>
    </sheetView>
  </sheetViews>
  <sheetFormatPr baseColWidth="10" defaultRowHeight="12.75" x14ac:dyDescent="0.2"/>
  <cols>
    <col min="1" max="1" width="20.5703125" style="24" customWidth="1"/>
    <col min="2" max="2" width="11.85546875" customWidth="1"/>
    <col min="3" max="3" width="11.5703125" customWidth="1"/>
    <col min="4" max="4" width="11.7109375" style="25" customWidth="1"/>
    <col min="5" max="5" width="11.85546875" style="25" customWidth="1"/>
    <col min="6" max="6" width="16.140625" style="1" customWidth="1"/>
    <col min="7" max="7" width="34.140625" style="26" customWidth="1"/>
    <col min="8" max="8" width="29.7109375" hidden="1" customWidth="1"/>
    <col min="9" max="9" width="14.85546875" customWidth="1"/>
    <col min="10" max="10" width="16.42578125" style="27" customWidth="1"/>
    <col min="11" max="11" width="17.42578125" style="28" customWidth="1"/>
    <col min="12" max="12" width="18.7109375" style="28" customWidth="1"/>
    <col min="13" max="13" width="21.85546875" style="28" bestFit="1" customWidth="1"/>
    <col min="14" max="14" width="19.28515625" style="28" customWidth="1"/>
    <col min="15" max="15" width="17.7109375" style="28" customWidth="1"/>
    <col min="16" max="16" width="21.28515625" style="29" customWidth="1"/>
  </cols>
  <sheetData>
    <row r="1" spans="1:16" ht="39" customHeight="1" thickBot="1" x14ac:dyDescent="0.4">
      <c r="A1" s="187" t="s">
        <v>65</v>
      </c>
      <c r="B1" s="188"/>
      <c r="C1" s="188"/>
      <c r="D1" s="188"/>
      <c r="E1" s="188"/>
      <c r="F1" s="188"/>
      <c r="G1" s="151" t="s">
        <v>2</v>
      </c>
      <c r="H1" s="189"/>
      <c r="I1" s="190"/>
      <c r="J1" s="191"/>
      <c r="K1" s="150" t="s">
        <v>56</v>
      </c>
      <c r="L1" s="192"/>
      <c r="M1" s="193"/>
      <c r="N1" s="149" t="s">
        <v>8</v>
      </c>
      <c r="O1" s="194"/>
      <c r="P1" s="195"/>
    </row>
    <row r="2" spans="1:16" ht="79.5" customHeight="1" x14ac:dyDescent="0.2">
      <c r="A2" s="196" t="s">
        <v>52</v>
      </c>
      <c r="B2" s="198" t="s">
        <v>23</v>
      </c>
      <c r="C2" s="200" t="s">
        <v>0</v>
      </c>
      <c r="D2" s="200"/>
      <c r="E2" s="201" t="s">
        <v>7</v>
      </c>
      <c r="F2" s="203" t="s">
        <v>11</v>
      </c>
      <c r="G2" s="198" t="s">
        <v>44</v>
      </c>
      <c r="H2" s="148" t="s">
        <v>17</v>
      </c>
      <c r="I2" s="210" t="s">
        <v>38</v>
      </c>
      <c r="J2" s="211"/>
      <c r="K2" s="212"/>
      <c r="L2" s="213" t="s">
        <v>39</v>
      </c>
      <c r="M2" s="183" t="s">
        <v>40</v>
      </c>
      <c r="N2" s="205" t="s">
        <v>41</v>
      </c>
      <c r="O2" s="207" t="s">
        <v>4</v>
      </c>
      <c r="P2" s="185" t="s">
        <v>42</v>
      </c>
    </row>
    <row r="3" spans="1:16" ht="42" customHeight="1" thickBot="1" x14ac:dyDescent="0.25">
      <c r="A3" s="197"/>
      <c r="B3" s="199"/>
      <c r="C3" s="147" t="s">
        <v>20</v>
      </c>
      <c r="D3" s="147" t="s">
        <v>1</v>
      </c>
      <c r="E3" s="202"/>
      <c r="F3" s="204"/>
      <c r="G3" s="199"/>
      <c r="H3" s="146" t="s">
        <v>5</v>
      </c>
      <c r="I3" s="145" t="s">
        <v>18</v>
      </c>
      <c r="J3" s="144" t="s">
        <v>21</v>
      </c>
      <c r="K3" s="143" t="s">
        <v>22</v>
      </c>
      <c r="L3" s="214"/>
      <c r="M3" s="184"/>
      <c r="N3" s="206"/>
      <c r="O3" s="208"/>
      <c r="P3" s="186"/>
    </row>
    <row r="4" spans="1:16" ht="23.25" x14ac:dyDescent="0.2">
      <c r="A4" s="142">
        <v>46235</v>
      </c>
      <c r="B4" s="141"/>
      <c r="C4" s="140"/>
      <c r="D4" s="140"/>
      <c r="E4" s="139">
        <f t="shared" ref="E4:E32" si="0">IF(C4&gt;D4,(24-(C4*24))+(D4*24),(D4-C4)*24)</f>
        <v>0</v>
      </c>
      <c r="F4" s="138"/>
      <c r="G4" s="137"/>
      <c r="H4" s="107">
        <f>IF(B4="",0,IF(B4="E",IF(E4&gt;8,Januar!$D$44,0),VLOOKUP(B4,Januar!$A$48:$D$50,4,FALSE)))</f>
        <v>0</v>
      </c>
      <c r="I4" s="136"/>
      <c r="J4" s="135"/>
      <c r="K4" s="134"/>
      <c r="L4" s="103">
        <f>IF(
    H4="",
    0,
    MAX(
        0,
        H4
        - (IF(I4="X",0.2*Hinweise!H47,0)
        +  IF(J4="X",0.4*Hinweise!H47,0)
        +  IF(K4="X",0.4*Hinweise!H47,0))
    )
)</f>
        <v>0</v>
      </c>
      <c r="M4" s="133"/>
      <c r="N4" s="101">
        <f>F4*Januar!$D$55</f>
        <v>0</v>
      </c>
      <c r="O4" s="132"/>
      <c r="P4" s="99">
        <f>IF(OR(L4="",N4="",ISERROR(O4)),"",IF(M4&lt;&gt;"",IFERROR(L4+N4+O4+Januar!$D$59,""),IFERROR(L4+N4+O4,"")))</f>
        <v>0</v>
      </c>
    </row>
    <row r="5" spans="1:16" ht="23.25" x14ac:dyDescent="0.2">
      <c r="A5" s="142">
        <v>46236</v>
      </c>
      <c r="B5" s="130"/>
      <c r="C5" s="129"/>
      <c r="D5" s="129"/>
      <c r="E5" s="110">
        <f t="shared" si="0"/>
        <v>0</v>
      </c>
      <c r="F5" s="128"/>
      <c r="G5" s="127"/>
      <c r="H5" s="107">
        <f>IF(B5="",0,IF(B5="E",IF(E5&gt;8,Januar!$D$44,0),VLOOKUP(B5,Januar!$A$48:$D$50,4,FALSE)))</f>
        <v>0</v>
      </c>
      <c r="I5" s="126"/>
      <c r="J5" s="125"/>
      <c r="K5" s="124"/>
      <c r="L5" s="103">
        <f>IF(
    H5="",
    0,
    MAX(
        0,
        H5
        - (IF(I5="X",0.2*Hinweise!H48,0)
        +  IF(J5="X",0.4*Hinweise!H48,0)
        +  IF(K5="X",0.4*Hinweise!H48,0))
    )
)</f>
        <v>0</v>
      </c>
      <c r="M5" s="131"/>
      <c r="N5" s="101">
        <f>F5*Januar!$D$55</f>
        <v>0</v>
      </c>
      <c r="O5" s="122"/>
      <c r="P5" s="99">
        <f>IF(OR(L5="",N5="",ISERROR(O5)),"",IF(M5&lt;&gt;"",IFERROR(L5+N5+O5+Januar!$D$59,""),IFERROR(L5+N5+O5,"")))</f>
        <v>0</v>
      </c>
    </row>
    <row r="6" spans="1:16" ht="23.25" x14ac:dyDescent="0.2">
      <c r="A6" s="142">
        <v>46237</v>
      </c>
      <c r="B6" s="130"/>
      <c r="C6" s="129"/>
      <c r="D6" s="129"/>
      <c r="E6" s="110">
        <f t="shared" si="0"/>
        <v>0</v>
      </c>
      <c r="F6" s="128"/>
      <c r="G6" s="127"/>
      <c r="H6" s="107">
        <f>IF(B6="",0,IF(B6="E",IF(E6&gt;8,Januar!$D$44,0),VLOOKUP(B6,Januar!$A$48:$D$50,4,FALSE)))</f>
        <v>0</v>
      </c>
      <c r="I6" s="126"/>
      <c r="J6" s="125"/>
      <c r="K6" s="124"/>
      <c r="L6" s="103">
        <f>IF(
    H6="",
    0,
    MAX(
        0,
        H6
        - (IF(I6="X",0.2*Hinweise!H49,0)
        +  IF(J6="X",0.4*Hinweise!H49,0)
        +  IF(K6="X",0.4*Hinweise!H49,0))
    )
)</f>
        <v>0</v>
      </c>
      <c r="M6" s="123"/>
      <c r="N6" s="101">
        <f>F6*Januar!$D$55</f>
        <v>0</v>
      </c>
      <c r="O6" s="122"/>
      <c r="P6" s="99">
        <f>IF(OR(L6="",N6="",ISERROR(O6)),"",IF(M6&lt;&gt;"",IFERROR(L6+N6+O6+Januar!$D$59,""),IFERROR(L6+N6+O6,"")))</f>
        <v>0</v>
      </c>
    </row>
    <row r="7" spans="1:16" ht="23.25" x14ac:dyDescent="0.2">
      <c r="A7" s="142">
        <v>46238</v>
      </c>
      <c r="B7" s="130"/>
      <c r="C7" s="129"/>
      <c r="D7" s="129"/>
      <c r="E7" s="110">
        <f t="shared" si="0"/>
        <v>0</v>
      </c>
      <c r="F7" s="128"/>
      <c r="G7" s="127"/>
      <c r="H7" s="107">
        <f>IF(B7="",0,IF(B7="E",IF(E7&gt;8,Januar!$D$44,0),VLOOKUP(B7,Januar!$A$48:$D$50,4,FALSE)))</f>
        <v>0</v>
      </c>
      <c r="I7" s="126"/>
      <c r="J7" s="125"/>
      <c r="K7" s="124"/>
      <c r="L7" s="103">
        <f>IF(
    H7="",
    0,
    MAX(
        0,
        H7
        - (IF(I7="X",0.2*Hinweise!H50,0)
        +  IF(J7="X",0.4*Hinweise!H50,0)
        +  IF(K7="X",0.4*Hinweise!H50,0))
    )
)</f>
        <v>0</v>
      </c>
      <c r="M7" s="123"/>
      <c r="N7" s="101">
        <f>F7*Januar!$D$55</f>
        <v>0</v>
      </c>
      <c r="O7" s="122"/>
      <c r="P7" s="99">
        <f>IF(OR(L7="",N7="",ISERROR(O7)),"",IF(M7&lt;&gt;"",IFERROR(L7+N7+O7+Januar!$D$59,""),IFERROR(L7+N7+O7,"")))</f>
        <v>0</v>
      </c>
    </row>
    <row r="8" spans="1:16" ht="23.25" x14ac:dyDescent="0.2">
      <c r="A8" s="142">
        <v>46239</v>
      </c>
      <c r="B8" s="130"/>
      <c r="C8" s="129"/>
      <c r="D8" s="129"/>
      <c r="E8" s="110">
        <f t="shared" si="0"/>
        <v>0</v>
      </c>
      <c r="F8" s="128"/>
      <c r="G8" s="127"/>
      <c r="H8" s="107">
        <f>IF(B8="",0,IF(B8="E",IF(E8&gt;8,Januar!$D$44,0),VLOOKUP(B8,Januar!$A$48:$D$50,4,FALSE)))</f>
        <v>0</v>
      </c>
      <c r="I8" s="126"/>
      <c r="J8" s="125"/>
      <c r="K8" s="124"/>
      <c r="L8" s="103">
        <f>IF(
    H8="",
    0,
    MAX(
        0,
        H8
        - (IF(I8="X",0.2*Hinweise!H51,0)
        +  IF(J8="X",0.4*Hinweise!H51,0)
        +  IF(K8="X",0.4*Hinweise!H51,0))
    )
)</f>
        <v>0</v>
      </c>
      <c r="M8" s="123"/>
      <c r="N8" s="101">
        <f>F8*Januar!$D$55</f>
        <v>0</v>
      </c>
      <c r="O8" s="122"/>
      <c r="P8" s="99">
        <f>IF(OR(L8="",N8="",ISERROR(O8)),"",IF(M8&lt;&gt;"",IFERROR(L8+N8+O8+Januar!$D$59,""),IFERROR(L8+N8+O8,"")))</f>
        <v>0</v>
      </c>
    </row>
    <row r="9" spans="1:16" ht="23.25" x14ac:dyDescent="0.2">
      <c r="A9" s="142">
        <v>46240</v>
      </c>
      <c r="B9" s="130"/>
      <c r="C9" s="129"/>
      <c r="D9" s="129"/>
      <c r="E9" s="110">
        <f t="shared" si="0"/>
        <v>0</v>
      </c>
      <c r="F9" s="128"/>
      <c r="G9" s="127"/>
      <c r="H9" s="107">
        <f>IF(B9="",0,IF(B9="E",IF(E9&gt;8,Januar!$D$44,0),VLOOKUP(B9,Januar!$A$48:$D$50,4,FALSE)))</f>
        <v>0</v>
      </c>
      <c r="I9" s="126"/>
      <c r="J9" s="125"/>
      <c r="K9" s="124"/>
      <c r="L9" s="103">
        <f>IF(
    H9="",
    0,
    MAX(
        0,
        H9
        - (IF(I9="X",0.2*Hinweise!H52,0)
        +  IF(J9="X",0.4*Hinweise!H52,0)
        +  IF(K9="X",0.4*Hinweise!H52,0))
    )
)</f>
        <v>0</v>
      </c>
      <c r="M9" s="123"/>
      <c r="N9" s="101">
        <f>F9*Januar!$D$55</f>
        <v>0</v>
      </c>
      <c r="O9" s="122"/>
      <c r="P9" s="99">
        <f>IF(OR(L9="",N9="",ISERROR(O9)),"",IF(M9&lt;&gt;"",IFERROR(L9+N9+O9+Januar!$D$59,""),IFERROR(L9+N9+O9,"")))</f>
        <v>0</v>
      </c>
    </row>
    <row r="10" spans="1:16" ht="23.25" x14ac:dyDescent="0.2">
      <c r="A10" s="142">
        <v>46241</v>
      </c>
      <c r="B10" s="130"/>
      <c r="C10" s="129"/>
      <c r="D10" s="129"/>
      <c r="E10" s="110">
        <f t="shared" si="0"/>
        <v>0</v>
      </c>
      <c r="F10" s="128"/>
      <c r="G10" s="127"/>
      <c r="H10" s="107">
        <f>IF(B10="",0,IF(B10="E",IF(E10&gt;8,Januar!$D$44,0),VLOOKUP(B10,Januar!$A$48:$D$50,4,FALSE)))</f>
        <v>0</v>
      </c>
      <c r="I10" s="126"/>
      <c r="J10" s="125"/>
      <c r="K10" s="124"/>
      <c r="L10" s="103">
        <f>IF(
    H10="",
    0,
    MAX(
        0,
        H10
        - (IF(I10="X",0.2*Hinweise!H53,0)
        +  IF(J10="X",0.4*Hinweise!H53,0)
        +  IF(K10="X",0.4*Hinweise!H53,0))
    )
)</f>
        <v>0</v>
      </c>
      <c r="M10" s="123"/>
      <c r="N10" s="101">
        <f>F10*Januar!$D$55</f>
        <v>0</v>
      </c>
      <c r="O10" s="122"/>
      <c r="P10" s="99">
        <f>IF(OR(L10="",N10="",ISERROR(O10)),"",IF(M10&lt;&gt;"",IFERROR(L10+N10+O10+Januar!$D$59,""),IFERROR(L10+N10+O10,"")))</f>
        <v>0</v>
      </c>
    </row>
    <row r="11" spans="1:16" ht="23.25" x14ac:dyDescent="0.2">
      <c r="A11" s="142">
        <v>46242</v>
      </c>
      <c r="B11" s="130"/>
      <c r="C11" s="129"/>
      <c r="D11" s="129"/>
      <c r="E11" s="110">
        <f t="shared" si="0"/>
        <v>0</v>
      </c>
      <c r="F11" s="128"/>
      <c r="G11" s="127"/>
      <c r="H11" s="107">
        <f>IF(B11="",0,IF(B11="E",IF(E11&gt;8,Januar!$D$44,0),VLOOKUP(B11,Januar!$A$48:$D$50,4,FALSE)))</f>
        <v>0</v>
      </c>
      <c r="I11" s="126"/>
      <c r="J11" s="125"/>
      <c r="K11" s="124"/>
      <c r="L11" s="103">
        <f>IF(
    H11="",
    0,
    MAX(
        0,
        H11
        - (IF(I11="X",0.2*Hinweise!H54,0)
        +  IF(J11="X",0.4*Hinweise!H54,0)
        +  IF(K11="X",0.4*Hinweise!H54,0))
    )
)</f>
        <v>0</v>
      </c>
      <c r="M11" s="123"/>
      <c r="N11" s="101">
        <f>F11*Januar!$D$55</f>
        <v>0</v>
      </c>
      <c r="O11" s="122"/>
      <c r="P11" s="99">
        <f>IF(OR(L11="",N11="",ISERROR(O11)),"",IF(M11&lt;&gt;"",IFERROR(L11+N11+O11+Januar!$D$59,""),IFERROR(L11+N11+O11,"")))</f>
        <v>0</v>
      </c>
    </row>
    <row r="12" spans="1:16" ht="23.25" x14ac:dyDescent="0.2">
      <c r="A12" s="142">
        <v>46243</v>
      </c>
      <c r="B12" s="130"/>
      <c r="C12" s="129"/>
      <c r="D12" s="129"/>
      <c r="E12" s="110">
        <f t="shared" si="0"/>
        <v>0</v>
      </c>
      <c r="F12" s="128"/>
      <c r="G12" s="127"/>
      <c r="H12" s="107">
        <f>IF(B12="",0,IF(B12="E",IF(E12&gt;8,Januar!$D$44,0),VLOOKUP(B12,Januar!$A$48:$D$50,4,FALSE)))</f>
        <v>0</v>
      </c>
      <c r="I12" s="126"/>
      <c r="J12" s="125"/>
      <c r="K12" s="124"/>
      <c r="L12" s="103">
        <f>IF(
    H12="",
    0,
    MAX(
        0,
        H12
        - (IF(I12="X",0.2*Hinweise!H55,0)
        +  IF(J12="X",0.4*Hinweise!H55,0)
        +  IF(K12="X",0.4*Hinweise!H55,0))
    )
)</f>
        <v>0</v>
      </c>
      <c r="M12" s="123"/>
      <c r="N12" s="101">
        <f>F12*Januar!$D$55</f>
        <v>0</v>
      </c>
      <c r="O12" s="122"/>
      <c r="P12" s="99">
        <f>IF(OR(L12="",N12="",ISERROR(O12)),"",IF(M12&lt;&gt;"",IFERROR(L12+N12+O12+Januar!$D$59,""),IFERROR(L12+N12+O12,"")))</f>
        <v>0</v>
      </c>
    </row>
    <row r="13" spans="1:16" ht="23.25" x14ac:dyDescent="0.2">
      <c r="A13" s="142">
        <v>46244</v>
      </c>
      <c r="B13" s="130"/>
      <c r="C13" s="129"/>
      <c r="D13" s="129"/>
      <c r="E13" s="110">
        <f t="shared" si="0"/>
        <v>0</v>
      </c>
      <c r="F13" s="128"/>
      <c r="G13" s="127"/>
      <c r="H13" s="107">
        <f>IF(B13="",0,IF(B13="E",IF(E13&gt;8,Januar!$D$44,0),VLOOKUP(B13,Januar!$A$48:$D$50,4,FALSE)))</f>
        <v>0</v>
      </c>
      <c r="I13" s="126"/>
      <c r="J13" s="125"/>
      <c r="K13" s="124"/>
      <c r="L13" s="103">
        <f>IF(
    H13="",
    0,
    MAX(
        0,
        H13
        - (IF(I13="X",0.2*Hinweise!H56,0)
        +  IF(J13="X",0.4*Hinweise!H56,0)
        +  IF(K13="X",0.4*Hinweise!H56,0))
    )
)</f>
        <v>0</v>
      </c>
      <c r="M13" s="123"/>
      <c r="N13" s="101">
        <f>F13*Januar!$D$55</f>
        <v>0</v>
      </c>
      <c r="O13" s="122"/>
      <c r="P13" s="99">
        <f>IF(OR(L13="",N13="",ISERROR(O13)),"",IF(M13&lt;&gt;"",IFERROR(L13+N13+O13+Januar!$D$59,""),IFERROR(L13+N13+O13,"")))</f>
        <v>0</v>
      </c>
    </row>
    <row r="14" spans="1:16" ht="23.25" x14ac:dyDescent="0.2">
      <c r="A14" s="142">
        <v>46245</v>
      </c>
      <c r="B14" s="130"/>
      <c r="C14" s="129"/>
      <c r="D14" s="129"/>
      <c r="E14" s="110">
        <f t="shared" si="0"/>
        <v>0</v>
      </c>
      <c r="F14" s="128"/>
      <c r="G14" s="127"/>
      <c r="H14" s="107">
        <f>IF(B14="",0,IF(B14="E",IF(E14&gt;8,Januar!$D$44,0),VLOOKUP(B14,Januar!$A$48:$D$50,4,FALSE)))</f>
        <v>0</v>
      </c>
      <c r="I14" s="126"/>
      <c r="J14" s="125"/>
      <c r="K14" s="124"/>
      <c r="L14" s="103">
        <f>IF(
    H14="",
    0,
    MAX(
        0,
        H14
        - (IF(I14="X",0.2*Hinweise!H57,0)
        +  IF(J14="X",0.4*Hinweise!H57,0)
        +  IF(K14="X",0.4*Hinweise!H57,0))
    )
)</f>
        <v>0</v>
      </c>
      <c r="M14" s="123"/>
      <c r="N14" s="101">
        <f>F14*Januar!$D$55</f>
        <v>0</v>
      </c>
      <c r="O14" s="122"/>
      <c r="P14" s="99">
        <f>IF(OR(L14="",N14="",ISERROR(O14)),"",IF(M14&lt;&gt;"",IFERROR(L14+N14+O14+Januar!$D$59,""),IFERROR(L14+N14+O14,"")))</f>
        <v>0</v>
      </c>
    </row>
    <row r="15" spans="1:16" ht="23.25" x14ac:dyDescent="0.2">
      <c r="A15" s="142">
        <v>46246</v>
      </c>
      <c r="B15" s="121"/>
      <c r="C15" s="120"/>
      <c r="D15" s="120"/>
      <c r="E15" s="110">
        <f t="shared" si="0"/>
        <v>0</v>
      </c>
      <c r="F15" s="119"/>
      <c r="G15" s="118"/>
      <c r="H15" s="107">
        <f>IF(B15="",0,IF(B15="E",IF(E15&gt;8,Januar!$D$44,0),VLOOKUP(B15,Januar!$A$48:$D$50,4,FALSE)))</f>
        <v>0</v>
      </c>
      <c r="I15" s="117"/>
      <c r="J15" s="116"/>
      <c r="K15" s="115"/>
      <c r="L15" s="103">
        <f>IF(
    H15="",
    0,
    MAX(
        0,
        H15
        - (IF(I15="X",0.2*Hinweise!H58,0)
        +  IF(J15="X",0.4*Hinweise!H58,0)
        +  IF(K15="X",0.4*Hinweise!H58,0))
    )
)</f>
        <v>0</v>
      </c>
      <c r="M15" s="114"/>
      <c r="N15" s="101">
        <f>F15*Januar!$D$55</f>
        <v>0</v>
      </c>
      <c r="O15" s="113"/>
      <c r="P15" s="99">
        <f>IF(OR(L15="",N15="",ISERROR(O15)),"",IF(M15&lt;&gt;"",IFERROR(L15+N15+O15+Januar!$D$59,""),IFERROR(L15+N15+O15,"")))</f>
        <v>0</v>
      </c>
    </row>
    <row r="16" spans="1:16" ht="23.25" x14ac:dyDescent="0.2">
      <c r="A16" s="142">
        <v>46247</v>
      </c>
      <c r="B16" s="121"/>
      <c r="C16" s="120"/>
      <c r="D16" s="120"/>
      <c r="E16" s="110">
        <f t="shared" si="0"/>
        <v>0</v>
      </c>
      <c r="F16" s="119"/>
      <c r="G16" s="118"/>
      <c r="H16" s="107">
        <f>IF(B16="",0,IF(B16="E",IF(E16&gt;8,Januar!$D$44,0),VLOOKUP(B16,Januar!$A$48:$D$50,4,FALSE)))</f>
        <v>0</v>
      </c>
      <c r="I16" s="117"/>
      <c r="J16" s="116"/>
      <c r="K16" s="115"/>
      <c r="L16" s="103">
        <f>IF(
    H16="",
    0,
    MAX(
        0,
        H16
        - (IF(I16="X",0.2*Hinweise!H59,0)
        +  IF(J16="X",0.4*Hinweise!H59,0)
        +  IF(K16="X",0.4*Hinweise!H59,0))
    )
)</f>
        <v>0</v>
      </c>
      <c r="M16" s="114"/>
      <c r="N16" s="101">
        <f>F16*Januar!$D$55</f>
        <v>0</v>
      </c>
      <c r="O16" s="113"/>
      <c r="P16" s="99">
        <f>IF(OR(L16="",N16="",ISERROR(O16)),"",IF(M16&lt;&gt;"",IFERROR(L16+N16+O16+Januar!$D$59,""),IFERROR(L16+N16+O16,"")))</f>
        <v>0</v>
      </c>
    </row>
    <row r="17" spans="1:16" ht="23.25" x14ac:dyDescent="0.2">
      <c r="A17" s="142">
        <v>46248</v>
      </c>
      <c r="B17" s="121"/>
      <c r="C17" s="120"/>
      <c r="D17" s="120"/>
      <c r="E17" s="110">
        <f t="shared" si="0"/>
        <v>0</v>
      </c>
      <c r="F17" s="119"/>
      <c r="G17" s="118"/>
      <c r="H17" s="107">
        <f>IF(B17="",0,IF(B17="E",IF(E17&gt;8,Januar!$D$44,0),VLOOKUP(B17,Januar!$A$48:$D$50,4,FALSE)))</f>
        <v>0</v>
      </c>
      <c r="I17" s="117"/>
      <c r="J17" s="116"/>
      <c r="K17" s="115"/>
      <c r="L17" s="103">
        <f>IF(
    H17="",
    0,
    MAX(
        0,
        H17
        - (IF(I17="X",0.2*Hinweise!H60,0)
        +  IF(J17="X",0.4*Hinweise!H60,0)
        +  IF(K17="X",0.4*Hinweise!H60,0))
    )
)</f>
        <v>0</v>
      </c>
      <c r="M17" s="114"/>
      <c r="N17" s="101">
        <f>F17*Januar!$D$55</f>
        <v>0</v>
      </c>
      <c r="O17" s="113"/>
      <c r="P17" s="99">
        <f>IF(OR(L17="",N17="",ISERROR(O17)),"",IF(M17&lt;&gt;"",IFERROR(L17+N17+O17+Januar!$D$59,""),IFERROR(L17+N17+O17,"")))</f>
        <v>0</v>
      </c>
    </row>
    <row r="18" spans="1:16" ht="23.25" x14ac:dyDescent="0.2">
      <c r="A18" s="142">
        <v>46249</v>
      </c>
      <c r="B18" s="121"/>
      <c r="C18" s="120"/>
      <c r="D18" s="120"/>
      <c r="E18" s="110">
        <f t="shared" si="0"/>
        <v>0</v>
      </c>
      <c r="F18" s="119"/>
      <c r="G18" s="118"/>
      <c r="H18" s="107">
        <f>IF(B18="",0,IF(B18="E",IF(E18&gt;8,Januar!$D$44,0),VLOOKUP(B18,Januar!$A$48:$D$50,4,FALSE)))</f>
        <v>0</v>
      </c>
      <c r="I18" s="117"/>
      <c r="J18" s="116"/>
      <c r="K18" s="115"/>
      <c r="L18" s="103">
        <f>IF(
    H18="",
    0,
    MAX(
        0,
        H18
        - (IF(I18="X",0.2*Hinweise!H61,0)
        +  IF(J18="X",0.4*Hinweise!H61,0)
        +  IF(K18="X",0.4*Hinweise!H61,0))
    )
)</f>
        <v>0</v>
      </c>
      <c r="M18" s="114"/>
      <c r="N18" s="101">
        <f>F18*Januar!$D$55</f>
        <v>0</v>
      </c>
      <c r="O18" s="113"/>
      <c r="P18" s="99">
        <f>IF(OR(L18="",N18="",ISERROR(O18)),"",IF(M18&lt;&gt;"",IFERROR(L18+N18+O18+Januar!$D$59,""),IFERROR(L18+N18+O18,"")))</f>
        <v>0</v>
      </c>
    </row>
    <row r="19" spans="1:16" ht="23.25" x14ac:dyDescent="0.2">
      <c r="A19" s="142">
        <v>46250</v>
      </c>
      <c r="B19" s="121"/>
      <c r="C19" s="120"/>
      <c r="D19" s="120"/>
      <c r="E19" s="110">
        <f t="shared" si="0"/>
        <v>0</v>
      </c>
      <c r="F19" s="119"/>
      <c r="G19" s="118"/>
      <c r="H19" s="107">
        <f>IF(B19="",0,IF(B19="E",IF(E19&gt;8,Januar!$D$44,0),VLOOKUP(B19,Januar!$A$48:$D$50,4,FALSE)))</f>
        <v>0</v>
      </c>
      <c r="I19" s="117"/>
      <c r="J19" s="116"/>
      <c r="K19" s="115"/>
      <c r="L19" s="103">
        <f>IF(
    H19="",
    0,
    MAX(
        0,
        H19
        - (IF(I19="X",0.2*Hinweise!H62,0)
        +  IF(J19="X",0.4*Hinweise!H62,0)
        +  IF(K19="X",0.4*Hinweise!H62,0))
    )
)</f>
        <v>0</v>
      </c>
      <c r="M19" s="114"/>
      <c r="N19" s="101">
        <f>F19*Januar!$D$55</f>
        <v>0</v>
      </c>
      <c r="O19" s="113"/>
      <c r="P19" s="99">
        <f>IF(OR(L19="",N19="",ISERROR(O19)),"",IF(M19&lt;&gt;"",IFERROR(L19+N19+O19+Januar!$D$59,""),IFERROR(L19+N19+O19,"")))</f>
        <v>0</v>
      </c>
    </row>
    <row r="20" spans="1:16" ht="23.25" x14ac:dyDescent="0.2">
      <c r="A20" s="142">
        <v>46251</v>
      </c>
      <c r="B20" s="121"/>
      <c r="C20" s="120"/>
      <c r="D20" s="120"/>
      <c r="E20" s="110">
        <f t="shared" si="0"/>
        <v>0</v>
      </c>
      <c r="F20" s="119"/>
      <c r="G20" s="118"/>
      <c r="H20" s="107">
        <f>IF(B20="",0,IF(B20="E",IF(E20&gt;8,Januar!$D$44,0),VLOOKUP(B20,Januar!$A$48:$D$50,4,FALSE)))</f>
        <v>0</v>
      </c>
      <c r="I20" s="117"/>
      <c r="J20" s="116"/>
      <c r="K20" s="115"/>
      <c r="L20" s="103">
        <f>IF(
    H20="",
    0,
    MAX(
        0,
        H20
        - (IF(I20="X",0.2*Hinweise!H63,0)
        +  IF(J20="X",0.4*Hinweise!H63,0)
        +  IF(K20="X",0.4*Hinweise!H63,0))
    )
)</f>
        <v>0</v>
      </c>
      <c r="M20" s="114"/>
      <c r="N20" s="101">
        <f>F20*Januar!$D$55</f>
        <v>0</v>
      </c>
      <c r="O20" s="113"/>
      <c r="P20" s="99">
        <f>IF(OR(L20="",N20="",ISERROR(O20)),"",IF(M20&lt;&gt;"",IFERROR(L20+N20+O20+Januar!$D$59,""),IFERROR(L20+N20+O20,"")))</f>
        <v>0</v>
      </c>
    </row>
    <row r="21" spans="1:16" ht="23.25" x14ac:dyDescent="0.2">
      <c r="A21" s="142">
        <v>46252</v>
      </c>
      <c r="B21" s="121"/>
      <c r="C21" s="120"/>
      <c r="D21" s="120"/>
      <c r="E21" s="110">
        <f t="shared" si="0"/>
        <v>0</v>
      </c>
      <c r="F21" s="119"/>
      <c r="G21" s="118"/>
      <c r="H21" s="107">
        <f>IF(B21="",0,IF(B21="E",IF(E21&gt;8,Januar!$D$44,0),VLOOKUP(B21,Januar!$A$48:$D$50,4,FALSE)))</f>
        <v>0</v>
      </c>
      <c r="I21" s="117"/>
      <c r="J21" s="116"/>
      <c r="K21" s="115"/>
      <c r="L21" s="103">
        <f>IF(
    H21="",
    0,
    MAX(
        0,
        H21
        - (IF(I21="X",0.2*Hinweise!H64,0)
        +  IF(J21="X",0.4*Hinweise!H64,0)
        +  IF(K21="X",0.4*Hinweise!H64,0))
    )
)</f>
        <v>0</v>
      </c>
      <c r="M21" s="114"/>
      <c r="N21" s="101">
        <f>F21*Januar!$D$55</f>
        <v>0</v>
      </c>
      <c r="O21" s="113"/>
      <c r="P21" s="99">
        <f>IF(OR(L21="",N21="",ISERROR(O21)),"",IF(M21&lt;&gt;"",IFERROR(L21+N21+O21+Januar!$D$59,""),IFERROR(L21+N21+O21,"")))</f>
        <v>0</v>
      </c>
    </row>
    <row r="22" spans="1:16" ht="23.25" x14ac:dyDescent="0.2">
      <c r="A22" s="142">
        <v>46253</v>
      </c>
      <c r="B22" s="121"/>
      <c r="C22" s="120"/>
      <c r="D22" s="120"/>
      <c r="E22" s="110">
        <f t="shared" si="0"/>
        <v>0</v>
      </c>
      <c r="F22" s="119"/>
      <c r="G22" s="118"/>
      <c r="H22" s="107">
        <f>IF(B22="",0,IF(B22="E",IF(E22&gt;8,Januar!$D$44,0),VLOOKUP(B22,Januar!$A$48:$D$50,4,FALSE)))</f>
        <v>0</v>
      </c>
      <c r="I22" s="117"/>
      <c r="J22" s="116"/>
      <c r="K22" s="115"/>
      <c r="L22" s="103">
        <f>IF(
    H22="",
    0,
    MAX(
        0,
        H22
        - (IF(I22="X",0.2*Hinweise!H65,0)
        +  IF(J22="X",0.4*Hinweise!H65,0)
        +  IF(K22="X",0.4*Hinweise!H65,0))
    )
)</f>
        <v>0</v>
      </c>
      <c r="M22" s="114"/>
      <c r="N22" s="101">
        <f>F22*Januar!$D$55</f>
        <v>0</v>
      </c>
      <c r="O22" s="113"/>
      <c r="P22" s="99">
        <f>IF(OR(L22="",N22="",ISERROR(O22)),"",IF(M22&lt;&gt;"",IFERROR(L22+N22+O22+Januar!$D$59,""),IFERROR(L22+N22+O22,"")))</f>
        <v>0</v>
      </c>
    </row>
    <row r="23" spans="1:16" ht="23.25" x14ac:dyDescent="0.2">
      <c r="A23" s="142">
        <v>46254</v>
      </c>
      <c r="B23" s="121"/>
      <c r="C23" s="120"/>
      <c r="D23" s="120"/>
      <c r="E23" s="110">
        <f t="shared" si="0"/>
        <v>0</v>
      </c>
      <c r="F23" s="119"/>
      <c r="G23" s="118"/>
      <c r="H23" s="107">
        <f>IF(B23="",0,IF(B23="E",IF(E23&gt;8,Januar!$D$44,0),VLOOKUP(B23,Januar!$A$48:$D$50,4,FALSE)))</f>
        <v>0</v>
      </c>
      <c r="I23" s="117"/>
      <c r="J23" s="116"/>
      <c r="K23" s="115"/>
      <c r="L23" s="103">
        <f>IF(
    H23="",
    0,
    MAX(
        0,
        H23
        - (IF(I23="X",0.2*Hinweise!H66,0)
        +  IF(J23="X",0.4*Hinweise!H66,0)
        +  IF(K23="X",0.4*Hinweise!H66,0))
    )
)</f>
        <v>0</v>
      </c>
      <c r="M23" s="114"/>
      <c r="N23" s="101">
        <f>F23*Januar!$D$55</f>
        <v>0</v>
      </c>
      <c r="O23" s="113"/>
      <c r="P23" s="99">
        <f>IF(OR(L23="",N23="",ISERROR(O23)),"",IF(M23&lt;&gt;"",IFERROR(L23+N23+O23+Januar!$D$59,""),IFERROR(L23+N23+O23,"")))</f>
        <v>0</v>
      </c>
    </row>
    <row r="24" spans="1:16" ht="23.25" x14ac:dyDescent="0.2">
      <c r="A24" s="142">
        <v>46255</v>
      </c>
      <c r="B24" s="121"/>
      <c r="C24" s="120"/>
      <c r="D24" s="120"/>
      <c r="E24" s="110">
        <f t="shared" si="0"/>
        <v>0</v>
      </c>
      <c r="F24" s="119"/>
      <c r="G24" s="118"/>
      <c r="H24" s="107">
        <f>IF(B24="",0,IF(B24="E",IF(E24&gt;8,Januar!$D$44,0),VLOOKUP(B24,Januar!$A$48:$D$50,4,FALSE)))</f>
        <v>0</v>
      </c>
      <c r="I24" s="117"/>
      <c r="J24" s="116"/>
      <c r="K24" s="115"/>
      <c r="L24" s="103">
        <f>IF(
    H24="",
    0,
    MAX(
        0,
        H24
        - (IF(I24="X",0.2*Hinweise!H67,0)
        +  IF(J24="X",0.4*Hinweise!H67,0)
        +  IF(K24="X",0.4*Hinweise!H67,0))
    )
)</f>
        <v>0</v>
      </c>
      <c r="M24" s="114"/>
      <c r="N24" s="101">
        <f>F24*Januar!$D$55</f>
        <v>0</v>
      </c>
      <c r="O24" s="113"/>
      <c r="P24" s="99">
        <f>IF(OR(L24="",N24="",ISERROR(O24)),"",IF(M24&lt;&gt;"",IFERROR(L24+N24+O24+Januar!$D$59,""),IFERROR(L24+N24+O24,"")))</f>
        <v>0</v>
      </c>
    </row>
    <row r="25" spans="1:16" ht="23.25" x14ac:dyDescent="0.2">
      <c r="A25" s="142">
        <v>46256</v>
      </c>
      <c r="B25" s="121"/>
      <c r="C25" s="120"/>
      <c r="D25" s="120"/>
      <c r="E25" s="110">
        <f t="shared" si="0"/>
        <v>0</v>
      </c>
      <c r="F25" s="119"/>
      <c r="G25" s="118"/>
      <c r="H25" s="107">
        <f>IF(B25="",0,IF(B25="E",IF(E25&gt;8,Januar!$D$44,0),VLOOKUP(B25,Januar!$A$48:$D$50,4,FALSE)))</f>
        <v>0</v>
      </c>
      <c r="I25" s="117"/>
      <c r="J25" s="116"/>
      <c r="K25" s="115"/>
      <c r="L25" s="103">
        <f>IF(
    H25="",
    0,
    MAX(
        0,
        H25
        - (IF(I25="X",0.2*Hinweise!H68,0)
        +  IF(J25="X",0.4*Hinweise!H68,0)
        +  IF(K25="X",0.4*Hinweise!H68,0))
    )
)</f>
        <v>0</v>
      </c>
      <c r="M25" s="114"/>
      <c r="N25" s="101">
        <f>F25*Januar!$D$55</f>
        <v>0</v>
      </c>
      <c r="O25" s="113"/>
      <c r="P25" s="99">
        <f>IF(OR(L25="",N25="",ISERROR(O25)),"",IF(M25&lt;&gt;"",IFERROR(L25+N25+O25+Januar!$D$59,""),IFERROR(L25+N25+O25,"")))</f>
        <v>0</v>
      </c>
    </row>
    <row r="26" spans="1:16" ht="23.25" x14ac:dyDescent="0.2">
      <c r="A26" s="142">
        <v>46257</v>
      </c>
      <c r="B26" s="121"/>
      <c r="C26" s="120"/>
      <c r="D26" s="120"/>
      <c r="E26" s="110">
        <f t="shared" si="0"/>
        <v>0</v>
      </c>
      <c r="F26" s="119"/>
      <c r="G26" s="118"/>
      <c r="H26" s="107">
        <f>IF(B26="",0,IF(B26="E",IF(E26&gt;8,Januar!$D$44,0),VLOOKUP(B26,Januar!$A$48:$D$50,4,FALSE)))</f>
        <v>0</v>
      </c>
      <c r="I26" s="117"/>
      <c r="J26" s="116"/>
      <c r="K26" s="115"/>
      <c r="L26" s="103">
        <f>IF(
    H26="",
    0,
    MAX(
        0,
        H26
        - (IF(I26="X",0.2*Hinweise!H69,0)
        +  IF(J26="X",0.4*Hinweise!H69,0)
        +  IF(K26="X",0.4*Hinweise!H69,0))
    )
)</f>
        <v>0</v>
      </c>
      <c r="M26" s="114"/>
      <c r="N26" s="101">
        <f>F26*Januar!$D$55</f>
        <v>0</v>
      </c>
      <c r="O26" s="113"/>
      <c r="P26" s="99">
        <f>IF(OR(L26="",N26="",ISERROR(O26)),"",IF(M26&lt;&gt;"",IFERROR(L26+N26+O26+Januar!$D$59,""),IFERROR(L26+N26+O26,"")))</f>
        <v>0</v>
      </c>
    </row>
    <row r="27" spans="1:16" ht="23.25" x14ac:dyDescent="0.2">
      <c r="A27" s="142">
        <v>46258</v>
      </c>
      <c r="B27" s="121"/>
      <c r="C27" s="120"/>
      <c r="D27" s="120"/>
      <c r="E27" s="110">
        <f t="shared" si="0"/>
        <v>0</v>
      </c>
      <c r="F27" s="119"/>
      <c r="G27" s="118"/>
      <c r="H27" s="107">
        <f>IF(B27="",0,IF(B27="E",IF(E27&gt;8,Januar!$D$44,0),VLOOKUP(B27,Januar!$A$48:$D$50,4,FALSE)))</f>
        <v>0</v>
      </c>
      <c r="I27" s="117"/>
      <c r="J27" s="116"/>
      <c r="K27" s="115"/>
      <c r="L27" s="103">
        <f>IF(
    H27="",
    0,
    MAX(
        0,
        H27
        - (IF(I27="X",0.2*Hinweise!H70,0)
        +  IF(J27="X",0.4*Hinweise!H70,0)
        +  IF(K27="X",0.4*Hinweise!H70,0))
    )
)</f>
        <v>0</v>
      </c>
      <c r="M27" s="114"/>
      <c r="N27" s="101">
        <f>F27*Januar!$D$55</f>
        <v>0</v>
      </c>
      <c r="O27" s="113"/>
      <c r="P27" s="99">
        <f>IF(OR(L27="",N27="",ISERROR(O27)),"",IF(M27&lt;&gt;"",IFERROR(L27+N27+O27+Januar!$D$59,""),IFERROR(L27+N27+O27,"")))</f>
        <v>0</v>
      </c>
    </row>
    <row r="28" spans="1:16" ht="23.25" x14ac:dyDescent="0.2">
      <c r="A28" s="142">
        <v>46259</v>
      </c>
      <c r="B28" s="121"/>
      <c r="C28" s="120"/>
      <c r="D28" s="120"/>
      <c r="E28" s="110">
        <f t="shared" si="0"/>
        <v>0</v>
      </c>
      <c r="F28" s="119"/>
      <c r="G28" s="118"/>
      <c r="H28" s="107">
        <f>IF(B28="",0,IF(B28="E",IF(E28&gt;8,Januar!$D$44,0),VLOOKUP(B28,Januar!$A$48:$D$50,4,FALSE)))</f>
        <v>0</v>
      </c>
      <c r="I28" s="117"/>
      <c r="J28" s="116"/>
      <c r="K28" s="115"/>
      <c r="L28" s="103">
        <f>IF(
    H28="",
    0,
    MAX(
        0,
        H28
        - (IF(I28="X",0.2*Hinweise!H71,0)
        +  IF(J28="X",0.4*Hinweise!H71,0)
        +  IF(K28="X",0.4*Hinweise!H71,0))
    )
)</f>
        <v>0</v>
      </c>
      <c r="M28" s="114"/>
      <c r="N28" s="101">
        <f>F28*Januar!$D$55</f>
        <v>0</v>
      </c>
      <c r="O28" s="113"/>
      <c r="P28" s="99">
        <f>IF(OR(L28="",N28="",ISERROR(O28)),"",IF(M28&lt;&gt;"",IFERROR(L28+N28+O28+Januar!$D$59,""),IFERROR(L28+N28+O28,"")))</f>
        <v>0</v>
      </c>
    </row>
    <row r="29" spans="1:16" ht="23.25" x14ac:dyDescent="0.2">
      <c r="A29" s="142">
        <v>46260</v>
      </c>
      <c r="B29" s="121"/>
      <c r="C29" s="120"/>
      <c r="D29" s="120"/>
      <c r="E29" s="110">
        <f t="shared" si="0"/>
        <v>0</v>
      </c>
      <c r="F29" s="119"/>
      <c r="G29" s="118"/>
      <c r="H29" s="107">
        <f>IF(B29="",0,IF(B29="E",IF(E29&gt;8,Januar!$D$44,0),VLOOKUP(B29,Januar!$A$48:$D$50,4,FALSE)))</f>
        <v>0</v>
      </c>
      <c r="I29" s="117"/>
      <c r="J29" s="116"/>
      <c r="K29" s="115"/>
      <c r="L29" s="103">
        <f>IF(
    H29="",
    0,
    MAX(
        0,
        H29
        - (IF(I29="X",0.2*Hinweise!H72,0)
        +  IF(J29="X",0.4*Hinweise!H72,0)
        +  IF(K29="X",0.4*Hinweise!H72,0))
    )
)</f>
        <v>0</v>
      </c>
      <c r="M29" s="114"/>
      <c r="N29" s="101">
        <f>F29*Januar!$D$55</f>
        <v>0</v>
      </c>
      <c r="O29" s="113"/>
      <c r="P29" s="99">
        <f>IF(OR(L29="",N29="",ISERROR(O29)),"",IF(M29&lt;&gt;"",IFERROR(L29+N29+O29+Januar!$D$59,""),IFERROR(L29+N29+O29,"")))</f>
        <v>0</v>
      </c>
    </row>
    <row r="30" spans="1:16" ht="23.25" x14ac:dyDescent="0.2">
      <c r="A30" s="142">
        <v>46261</v>
      </c>
      <c r="B30" s="121"/>
      <c r="C30" s="120"/>
      <c r="D30" s="120"/>
      <c r="E30" s="110">
        <f t="shared" si="0"/>
        <v>0</v>
      </c>
      <c r="F30" s="119"/>
      <c r="G30" s="118"/>
      <c r="H30" s="107">
        <f>IF(B30="",0,IF(B30="E",IF(E30&gt;8,Januar!$D$44,0),VLOOKUP(B30,Januar!$A$48:$D$50,4,FALSE)))</f>
        <v>0</v>
      </c>
      <c r="I30" s="117"/>
      <c r="J30" s="116"/>
      <c r="K30" s="115"/>
      <c r="L30" s="103">
        <f>IF(
    H30="",
    0,
    MAX(
        0,
        H30
        - (IF(I30="X",0.2*Hinweise!H73,0)
        +  IF(J30="X",0.4*Hinweise!H73,0)
        +  IF(K30="X",0.4*Hinweise!H73,0))
    )
)</f>
        <v>0</v>
      </c>
      <c r="M30" s="114"/>
      <c r="N30" s="101">
        <f>F30*Januar!$D$55</f>
        <v>0</v>
      </c>
      <c r="O30" s="113"/>
      <c r="P30" s="99">
        <f>IF(OR(L30="",N30="",ISERROR(O30)),"",IF(M30&lt;&gt;"",IFERROR(L30+N30+O30+Januar!$D$59,""),IFERROR(L30+N30+O30,"")))</f>
        <v>0</v>
      </c>
    </row>
    <row r="31" spans="1:16" ht="23.25" x14ac:dyDescent="0.2">
      <c r="A31" s="142">
        <v>46262</v>
      </c>
      <c r="B31" s="121"/>
      <c r="C31" s="120"/>
      <c r="D31" s="120"/>
      <c r="E31" s="110">
        <f t="shared" si="0"/>
        <v>0</v>
      </c>
      <c r="F31" s="119"/>
      <c r="G31" s="118"/>
      <c r="H31" s="107">
        <f>IF(B31="",0,IF(B31="E",IF(E31&gt;8,Januar!$D$44,0),VLOOKUP(B31,Januar!$A$48:$D$50,4,FALSE)))</f>
        <v>0</v>
      </c>
      <c r="I31" s="117"/>
      <c r="J31" s="116"/>
      <c r="K31" s="115"/>
      <c r="L31" s="103">
        <f>IF(
    H31="",
    0,
    MAX(
        0,
        H31
        - (IF(I31="X",0.2*Hinweise!H74,0)
        +  IF(J31="X",0.4*Hinweise!H74,0)
        +  IF(K31="X",0.4*Hinweise!H74,0))
    )
)</f>
        <v>0</v>
      </c>
      <c r="M31" s="114"/>
      <c r="N31" s="101">
        <f>F31*Januar!$D$55</f>
        <v>0</v>
      </c>
      <c r="O31" s="113"/>
      <c r="P31" s="99">
        <f>IF(OR(L31="",N31="",ISERROR(O31)),"",IF(M31&lt;&gt;"",IFERROR(L31+N31+O31+Januar!$D$59,""),IFERROR(L31+N31+O31,"")))</f>
        <v>0</v>
      </c>
    </row>
    <row r="32" spans="1:16" ht="23.25" x14ac:dyDescent="0.2">
      <c r="A32" s="142">
        <v>46263</v>
      </c>
      <c r="B32" s="121"/>
      <c r="C32" s="120"/>
      <c r="D32" s="120"/>
      <c r="E32" s="110">
        <f t="shared" si="0"/>
        <v>0</v>
      </c>
      <c r="F32" s="119"/>
      <c r="G32" s="118"/>
      <c r="H32" s="107">
        <f>IF(B32="",0,IF(B32="E",IF(E32&gt;8,Januar!$D$44,0),VLOOKUP(B32,Januar!$A$48:$D$50,4,FALSE)))</f>
        <v>0</v>
      </c>
      <c r="I32" s="117"/>
      <c r="J32" s="116"/>
      <c r="K32" s="115"/>
      <c r="L32" s="103">
        <f>IF(
    H32="",
    0,
    MAX(
        0,
        H32
        - (IF(I32="X",0.2*Hinweise!H75,0)
        +  IF(J32="X",0.4*Hinweise!H75,0)
        +  IF(K32="X",0.4*Hinweise!H75,0))
    )
)</f>
        <v>0</v>
      </c>
      <c r="M32" s="114"/>
      <c r="N32" s="101">
        <f>F32*Januar!$D$55</f>
        <v>0</v>
      </c>
      <c r="O32" s="113"/>
      <c r="P32" s="99">
        <f>IF(OR(L32="",N32="",ISERROR(O32)),"",IF(M32&lt;&gt;"",IFERROR(L32+N32+O32+Januar!$D$59,""),IFERROR(L32+N32+O32,"")))</f>
        <v>0</v>
      </c>
    </row>
    <row r="33" spans="1:16" ht="23.25" x14ac:dyDescent="0.2">
      <c r="A33" s="142">
        <v>46264</v>
      </c>
      <c r="B33" s="121"/>
      <c r="C33" s="120"/>
      <c r="D33" s="120"/>
      <c r="E33" s="110">
        <f t="shared" ref="E33:E34" si="1">IF(C33&gt;D33,(24-(C33*24))+(D33*24),(D33-C33)*24)</f>
        <v>0</v>
      </c>
      <c r="F33" s="119"/>
      <c r="G33" s="118"/>
      <c r="H33" s="107">
        <f>IF(B33="",0,IF(B33="E",IF(E33&gt;8,Januar!$D$44,0),VLOOKUP(B33,Januar!$A$48:$D$50,4,FALSE)))</f>
        <v>0</v>
      </c>
      <c r="I33" s="117"/>
      <c r="J33" s="116"/>
      <c r="K33" s="115"/>
      <c r="L33" s="103">
        <f>IF(
    H33="",
    0,
    MAX(
        0,
        H33
        - (IF(I33="X",0.2*Hinweise!H76,0)
        +  IF(J33="X",0.4*Hinweise!H76,0)
        +  IF(K33="X",0.4*Hinweise!H76,0))
    )
)</f>
        <v>0</v>
      </c>
      <c r="M33" s="114"/>
      <c r="N33" s="101">
        <f>F33*Januar!$D$55</f>
        <v>0</v>
      </c>
      <c r="O33" s="113"/>
      <c r="P33" s="99">
        <f>IF(OR(L33="",N33="",ISERROR(O33)),"",IF(M33&lt;&gt;"",IFERROR(L33+N33+O33+Januar!$D$59,""),IFERROR(L33+N33+O33,"")))</f>
        <v>0</v>
      </c>
    </row>
    <row r="34" spans="1:16" ht="24" thickBot="1" x14ac:dyDescent="0.25">
      <c r="A34" s="142">
        <v>46265</v>
      </c>
      <c r="B34" s="121"/>
      <c r="C34" s="120"/>
      <c r="D34" s="120"/>
      <c r="E34" s="110">
        <f t="shared" si="1"/>
        <v>0</v>
      </c>
      <c r="F34" s="119"/>
      <c r="G34" s="118"/>
      <c r="H34" s="107">
        <f>IF(B34="",0,IF(B34="E",IF(E34&gt;8,Januar!$D$44,0),VLOOKUP(B34,Januar!$A$48:$D$50,4,FALSE)))</f>
        <v>0</v>
      </c>
      <c r="I34" s="117"/>
      <c r="J34" s="116"/>
      <c r="K34" s="115"/>
      <c r="L34" s="103">
        <f>IF(
    H34="",
    0,
    MAX(
        0,
        H34
        - (IF(I34="X",0.2*Hinweise!H77,0)
        +  IF(J34="X",0.4*Hinweise!H77,0)
        +  IF(K34="X",0.4*Hinweise!H77,0))
    )
)</f>
        <v>0</v>
      </c>
      <c r="M34" s="114"/>
      <c r="N34" s="101">
        <f>F34*Januar!$D$55</f>
        <v>0</v>
      </c>
      <c r="O34" s="113"/>
      <c r="P34" s="99">
        <f>IF(OR(L34="",N34="",ISERROR(O34)),"",IF(M34&lt;&gt;"",IFERROR(L34+N34+O34+Januar!$D$59,""),IFERROR(L34+N34+O34,"")))</f>
        <v>0</v>
      </c>
    </row>
    <row r="35" spans="1:16" ht="24" customHeight="1" thickBot="1" x14ac:dyDescent="0.25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6">
        <f>IF(SUM(P4:P34)&lt;=0,0,SUM(P4:P34))</f>
        <v>0</v>
      </c>
    </row>
    <row r="36" spans="1:16" ht="24" thickTop="1" x14ac:dyDescent="0.35">
      <c r="A36" s="90"/>
      <c r="B36" s="89"/>
      <c r="C36" s="89"/>
      <c r="D36" s="95"/>
      <c r="E36" s="95"/>
      <c r="F36" s="94"/>
      <c r="G36" s="93"/>
      <c r="H36" s="89"/>
      <c r="I36" s="89"/>
      <c r="J36" s="88"/>
      <c r="K36" s="92"/>
      <c r="L36" s="92"/>
      <c r="M36" s="92"/>
      <c r="N36" s="92"/>
      <c r="O36" s="92"/>
      <c r="P36" s="91"/>
    </row>
    <row r="37" spans="1:16" ht="23.25" x14ac:dyDescent="0.35">
      <c r="A37" s="90" t="s">
        <v>9</v>
      </c>
      <c r="B37" s="89"/>
      <c r="C37" s="89"/>
      <c r="D37" s="209" t="s">
        <v>43</v>
      </c>
      <c r="E37" s="209"/>
      <c r="F37" s="209"/>
      <c r="G37" s="209"/>
      <c r="H37" s="209"/>
      <c r="I37" s="89"/>
      <c r="J37" s="88"/>
      <c r="K37" s="87"/>
      <c r="L37" s="87"/>
      <c r="M37" s="87"/>
      <c r="N37" s="87"/>
      <c r="O37" s="87"/>
      <c r="P37" s="86"/>
    </row>
    <row r="38" spans="1:16" x14ac:dyDescent="0.2">
      <c r="A38" s="77"/>
      <c r="B38" s="73"/>
      <c r="C38" s="73"/>
      <c r="G38" s="78"/>
      <c r="H38" s="1"/>
    </row>
    <row r="39" spans="1:16" x14ac:dyDescent="0.2">
      <c r="A39" s="77"/>
      <c r="B39" s="73"/>
      <c r="C39" s="73"/>
      <c r="G39" s="78"/>
      <c r="H39" s="1"/>
    </row>
  </sheetData>
  <sheetProtection algorithmName="SHA-512" hashValue="kN5X15VWkEovH9fnSLy5C2nKBPUKWPppeSkEz06tpaoYG7+r6wk+Gl6+Be8V0zqBf0s+0S2RumRl4KAK/dss1A==" saltValue="pJ5ttXBhPt79rqANtghJ/w==" spinCount="100000" sheet="1" objects="1" scenarios="1"/>
  <mergeCells count="17">
    <mergeCell ref="D37:H37"/>
    <mergeCell ref="I2:K2"/>
    <mergeCell ref="L2:L3"/>
    <mergeCell ref="M2:M3"/>
    <mergeCell ref="N2:N3"/>
    <mergeCell ref="O2:O3"/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Header xml:space="preserve">&amp;CReisekostenabrechnung 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fa00cb80-36b8-4666-8576-0d5bc22dede3</BSO999929>
</file>

<file path=customXml/itemProps1.xml><?xml version="1.0" encoding="utf-8"?>
<ds:datastoreItem xmlns:ds="http://schemas.openxmlformats.org/officeDocument/2006/customXml" ds:itemID="{DBBDC7B5-3C11-428C-B73B-8F2424EEDFA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Hinweise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Gesamtjahr</vt:lpstr>
    </vt:vector>
  </TitlesOfParts>
  <Company>Steuerkanzlei Miczka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Reingruber</dc:creator>
  <cp:lastModifiedBy>Sebastian Reingruber</cp:lastModifiedBy>
  <cp:lastPrinted>2020-10-27T09:32:57Z</cp:lastPrinted>
  <dcterms:created xsi:type="dcterms:W3CDTF">2000-07-26T12:44:05Z</dcterms:created>
  <dcterms:modified xsi:type="dcterms:W3CDTF">2026-01-19T14:51:33Z</dcterms:modified>
</cp:coreProperties>
</file>